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9320" windowHeight="9960"/>
  </bookViews>
  <sheets>
    <sheet name="장관 4월" sheetId="4" r:id="rId1"/>
    <sheet name="장관 5월" sheetId="1" r:id="rId2"/>
    <sheet name="장관 6월" sheetId="2" r:id="rId3"/>
    <sheet name="1차관 4월" sheetId="5" r:id="rId4"/>
    <sheet name="1차관5월" sheetId="6" r:id="rId5"/>
    <sheet name="1차관 6월" sheetId="7" r:id="rId6"/>
    <sheet name="2차관 4월" sheetId="8" r:id="rId7"/>
    <sheet name="2차관 5월" sheetId="9" r:id="rId8"/>
    <sheet name="2차관 6월" sheetId="10" r:id="rId9"/>
  </sheets>
  <calcPr calcId="124519"/>
</workbook>
</file>

<file path=xl/calcChain.xml><?xml version="1.0" encoding="utf-8"?>
<calcChain xmlns="http://schemas.openxmlformats.org/spreadsheetml/2006/main">
  <c r="E31" i="8"/>
  <c r="E33" i="10"/>
  <c r="E8" s="1"/>
  <c r="E31"/>
  <c r="E7" s="1"/>
  <c r="E23"/>
  <c r="E6" s="1"/>
  <c r="E18"/>
  <c r="D9"/>
  <c r="D8"/>
  <c r="D7"/>
  <c r="D6"/>
  <c r="E5"/>
  <c r="D5"/>
  <c r="E39" i="9"/>
  <c r="E36"/>
  <c r="E26"/>
  <c r="E19"/>
  <c r="E40" s="1"/>
  <c r="D9"/>
  <c r="E8"/>
  <c r="D8"/>
  <c r="E7"/>
  <c r="D7"/>
  <c r="E6"/>
  <c r="D6"/>
  <c r="E5"/>
  <c r="E9" s="1"/>
  <c r="D5"/>
  <c r="E30" i="8"/>
  <c r="E7" s="1"/>
  <c r="E23"/>
  <c r="E6" s="1"/>
  <c r="E16"/>
  <c r="E5" s="1"/>
  <c r="D8"/>
  <c r="D7"/>
  <c r="D6"/>
  <c r="D5"/>
  <c r="E9" i="10" l="1"/>
  <c r="E34"/>
  <c r="E8" i="8"/>
  <c r="E33" i="7" l="1"/>
  <c r="E32"/>
  <c r="E34" s="1"/>
  <c r="E31"/>
  <c r="E19"/>
  <c r="E14"/>
  <c r="E9"/>
  <c r="D9"/>
  <c r="E38" i="6"/>
  <c r="E37"/>
  <c r="E39" s="1"/>
  <c r="E36"/>
  <c r="E24"/>
  <c r="E16"/>
  <c r="E9"/>
  <c r="E34" i="5"/>
  <c r="E33"/>
  <c r="E35" s="1"/>
  <c r="E32"/>
  <c r="E20"/>
  <c r="E14"/>
  <c r="E9"/>
  <c r="E21" i="1"/>
  <c r="E33" i="4"/>
  <c r="E18"/>
  <c r="E27"/>
  <c r="E6"/>
  <c r="E33" i="1"/>
  <c r="E28"/>
  <c r="E36" i="4"/>
  <c r="E8" s="1"/>
  <c r="E23" i="2"/>
  <c r="E31"/>
  <c r="E17"/>
  <c r="E7" i="4"/>
  <c r="E5"/>
  <c r="D9"/>
  <c r="D8"/>
  <c r="D7"/>
  <c r="D6"/>
  <c r="D5"/>
  <c r="E28" i="2"/>
  <c r="E35" i="7" l="1"/>
  <c r="E36" i="5"/>
  <c r="E40" i="6"/>
  <c r="E9" i="4"/>
  <c r="E37"/>
  <c r="E8" i="2" l="1"/>
  <c r="E7"/>
  <c r="E6"/>
  <c r="E5"/>
  <c r="D9"/>
  <c r="D8"/>
  <c r="D7"/>
  <c r="D6"/>
  <c r="D5"/>
  <c r="E36" i="1"/>
  <c r="E8" s="1"/>
  <c r="E7"/>
  <c r="E6"/>
  <c r="E5"/>
  <c r="D8"/>
  <c r="D7"/>
  <c r="D6"/>
  <c r="D5"/>
  <c r="E9" i="2" l="1"/>
  <c r="E32"/>
  <c r="E9" i="1"/>
  <c r="E37"/>
</calcChain>
</file>

<file path=xl/sharedStrings.xml><?xml version="1.0" encoding="utf-8"?>
<sst xmlns="http://schemas.openxmlformats.org/spreadsheetml/2006/main" count="470" uniqueCount="225">
  <si>
    <t>□ 유형별 집행내역</t>
    <phoneticPr fontId="4" type="noConversion"/>
  </si>
  <si>
    <t>(단위 : 원)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</si>
  <si>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</si>
  <si>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</si>
  <si>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</si>
  <si>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</si>
  <si>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</si>
  <si>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</si>
  <si>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④ 장관실 운영 등 기타경비</t>
    <phoneticPr fontId="4" type="noConversion"/>
  </si>
  <si>
    <t>합  계</t>
    <phoneticPr fontId="4" type="noConversion"/>
  </si>
  <si>
    <t>□ 세부 집행내역</t>
    <phoneticPr fontId="4" type="noConversion"/>
  </si>
  <si>
    <t>구 분</t>
    <phoneticPr fontId="4" type="noConversion"/>
  </si>
  <si>
    <t>사용일자</t>
    <phoneticPr fontId="4" type="noConversion"/>
  </si>
  <si>
    <t>사용내역</t>
    <phoneticPr fontId="4" type="noConversion"/>
  </si>
  <si>
    <t>금액</t>
    <phoneticPr fontId="4" type="noConversion"/>
  </si>
  <si>
    <t>주요정책
추진관련
회의 행사 등</t>
    <phoneticPr fontId="4" type="noConversion"/>
  </si>
  <si>
    <t>소계</t>
    <phoneticPr fontId="4" type="noConversion"/>
  </si>
  <si>
    <t>6건</t>
    <phoneticPr fontId="4" type="noConversion"/>
  </si>
  <si>
    <r>
      <rPr>
        <sz val="10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등</t>
    </r>
    <phoneticPr fontId="4" type="noConversion"/>
  </si>
  <si>
    <t>위문·격려 및 직원 사기 진작</t>
    <phoneticPr fontId="4" type="noConversion"/>
  </si>
  <si>
    <t>경조사 화환</t>
    <phoneticPr fontId="4" type="noConversion"/>
  </si>
  <si>
    <r>
      <t>장관실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</si>
  <si>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수행경비 지원</t>
    <phoneticPr fontId="4" type="noConversion"/>
  </si>
  <si>
    <t>음료/다과/용품 등 제비용</t>
    <phoneticPr fontId="4" type="noConversion"/>
  </si>
  <si>
    <t>2건</t>
    <phoneticPr fontId="4" type="noConversion"/>
  </si>
  <si>
    <t>총합계</t>
    <phoneticPr fontId="4" type="noConversion"/>
  </si>
  <si>
    <t>5건</t>
    <phoneticPr fontId="4" type="noConversion"/>
  </si>
  <si>
    <t>4건</t>
    <phoneticPr fontId="4" type="noConversion"/>
  </si>
  <si>
    <t>통상현안 점검회의</t>
    <phoneticPr fontId="4" type="noConversion"/>
  </si>
  <si>
    <t>언론사 간부진 만찬</t>
    <phoneticPr fontId="4" type="noConversion"/>
  </si>
  <si>
    <t>국정 현안 유관기관 협의</t>
    <phoneticPr fontId="4" type="noConversion"/>
  </si>
  <si>
    <t>출입기자단 오찬간담회</t>
    <phoneticPr fontId="4" type="noConversion"/>
  </si>
  <si>
    <t>통상현안 부서 격려오찬</t>
    <phoneticPr fontId="3" type="noConversion"/>
  </si>
  <si>
    <t>8건</t>
    <phoneticPr fontId="4" type="noConversion"/>
  </si>
  <si>
    <t>장관 '14년 4월 업추비 집행내역</t>
    <phoneticPr fontId="4" type="noConversion"/>
  </si>
  <si>
    <t>장관 '14년 5월 업추비 집행내역</t>
    <phoneticPr fontId="4" type="noConversion"/>
  </si>
  <si>
    <t>장관 '14년 6월 업추비 집행내역</t>
    <phoneticPr fontId="4" type="noConversion"/>
  </si>
  <si>
    <t>언론사 간부 만찬협의</t>
    <phoneticPr fontId="4" type="noConversion"/>
  </si>
  <si>
    <t>언론사 간부진 만찬협의</t>
    <phoneticPr fontId="4" type="noConversion"/>
  </si>
  <si>
    <t>국회 산업위 당정협의</t>
    <phoneticPr fontId="3" type="noConversion"/>
  </si>
  <si>
    <t>언론사 대표 및 간부진 오찬협의</t>
    <phoneticPr fontId="4" type="noConversion"/>
  </si>
  <si>
    <t>국회 상임위위원 오찬간담회</t>
    <phoneticPr fontId="3" type="noConversion"/>
  </si>
  <si>
    <t>안전점검계획 검토회의</t>
    <phoneticPr fontId="3" type="noConversion"/>
  </si>
  <si>
    <t>자동차산업 현안 점검회의</t>
    <phoneticPr fontId="3" type="noConversion"/>
  </si>
  <si>
    <t>실장급 정책현안 점검회의</t>
    <phoneticPr fontId="3" type="noConversion"/>
  </si>
  <si>
    <t>정책현안 점검회의</t>
    <phoneticPr fontId="3" type="noConversion"/>
  </si>
  <si>
    <t>격무부서 격려 만찬</t>
    <phoneticPr fontId="4" type="noConversion"/>
  </si>
  <si>
    <t>2014-4월</t>
    <phoneticPr fontId="4" type="noConversion"/>
  </si>
  <si>
    <t>통상 현안 부서 격려오찬</t>
    <phoneticPr fontId="3" type="noConversion"/>
  </si>
  <si>
    <t>서무팀 격려 오찬</t>
    <phoneticPr fontId="3" type="noConversion"/>
  </si>
  <si>
    <t>산업정책 부서 격려 만찬</t>
    <phoneticPr fontId="3" type="noConversion"/>
  </si>
  <si>
    <t>재난안전 주요 기관장회의</t>
    <phoneticPr fontId="4" type="noConversion"/>
  </si>
  <si>
    <t>2014-5월</t>
    <phoneticPr fontId="4" type="noConversion"/>
  </si>
  <si>
    <t>규제개혁 실무점검회의</t>
    <phoneticPr fontId="4" type="noConversion"/>
  </si>
  <si>
    <t>신임사무관 환영 만찬</t>
    <phoneticPr fontId="4" type="noConversion"/>
  </si>
  <si>
    <t>규제개혁 브레인스토밍</t>
    <phoneticPr fontId="4" type="noConversion"/>
  </si>
  <si>
    <t>실장급 정책현안 점검회의</t>
    <phoneticPr fontId="3" type="noConversion"/>
  </si>
  <si>
    <t>통상현안 직원 격려 만찬</t>
    <phoneticPr fontId="3" type="noConversion"/>
  </si>
  <si>
    <t>APEC 출장 최종 점검회의</t>
    <phoneticPr fontId="4" type="noConversion"/>
  </si>
  <si>
    <t>UAE 출장 점검회의</t>
    <phoneticPr fontId="3" type="noConversion"/>
  </si>
  <si>
    <t>공공기관 정상화 점검회의</t>
    <phoneticPr fontId="3" type="noConversion"/>
  </si>
  <si>
    <t>언론사 오찬협의</t>
    <phoneticPr fontId="4" type="noConversion"/>
  </si>
  <si>
    <t>통상현안 점검회의</t>
    <phoneticPr fontId="3" type="noConversion"/>
  </si>
  <si>
    <t>출입기자단 만찬</t>
    <phoneticPr fontId="4" type="noConversion"/>
  </si>
  <si>
    <t>국회 산업위 위원 만찬</t>
    <phoneticPr fontId="4" type="noConversion"/>
  </si>
  <si>
    <t>안전관련 격무부서 격려만찬</t>
    <phoneticPr fontId="4" type="noConversion"/>
  </si>
  <si>
    <t>언론사 간부 오찬</t>
    <phoneticPr fontId="4" type="noConversion"/>
  </si>
  <si>
    <t>언론사 간부 만찬</t>
    <phoneticPr fontId="4" type="noConversion"/>
  </si>
  <si>
    <t>업종단체 임원 만찬협의</t>
    <phoneticPr fontId="3" type="noConversion"/>
  </si>
  <si>
    <t>2014-6월</t>
    <phoneticPr fontId="4" type="noConversion"/>
  </si>
  <si>
    <t>유관기관 오찬 협의</t>
    <phoneticPr fontId="3" type="noConversion"/>
  </si>
  <si>
    <t>에너지현안 유관기관 격려만찬</t>
    <phoneticPr fontId="4" type="noConversion"/>
  </si>
  <si>
    <t>출입기자단 오찬</t>
    <phoneticPr fontId="4" type="noConversion"/>
  </si>
  <si>
    <t>업무현안점검 간부만찬</t>
    <phoneticPr fontId="3" type="noConversion"/>
  </si>
  <si>
    <t>순방성과 홍보방안 점검회의</t>
    <phoneticPr fontId="3" type="noConversion"/>
  </si>
  <si>
    <t>정책현안 점검 실무회의</t>
    <phoneticPr fontId="3" type="noConversion"/>
  </si>
  <si>
    <t>실장급 정책현안 점검회의</t>
    <phoneticPr fontId="4" type="noConversion"/>
  </si>
  <si>
    <t>3건</t>
    <phoneticPr fontId="4" type="noConversion"/>
  </si>
  <si>
    <t>□ 유형별 집행내역</t>
    <phoneticPr fontId="4" type="noConversion"/>
  </si>
  <si>
    <t>(단위 : 원)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</si>
  <si>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</si>
  <si>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</si>
  <si>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</si>
  <si>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① 주요정책추진 관련 회의·행사 등</t>
    <phoneticPr fontId="4" type="noConversion"/>
  </si>
  <si>
    <t>1건</t>
    <phoneticPr fontId="4" type="noConversion"/>
  </si>
  <si>
    <t>② 대민·대유관기관 업무협의 및 간담회 등</t>
    <phoneticPr fontId="4" type="noConversion"/>
  </si>
  <si>
    <t>5건</t>
    <phoneticPr fontId="4" type="noConversion"/>
  </si>
  <si>
    <t>③ 위문·격려 및 직원 사기 진작</t>
    <phoneticPr fontId="4" type="noConversion"/>
  </si>
  <si>
    <t>④ 차관실 운영 등 기타경비</t>
    <phoneticPr fontId="4" type="noConversion"/>
  </si>
  <si>
    <t>2건</t>
    <phoneticPr fontId="4" type="noConversion"/>
  </si>
  <si>
    <t>합  계</t>
    <phoneticPr fontId="4" type="noConversion"/>
  </si>
  <si>
    <t>19건</t>
    <phoneticPr fontId="4" type="noConversion"/>
  </si>
  <si>
    <t>□ 세부 집행내역</t>
    <phoneticPr fontId="4" type="noConversion"/>
  </si>
  <si>
    <t>구 분</t>
    <phoneticPr fontId="4" type="noConversion"/>
  </si>
  <si>
    <t>사용일자</t>
    <phoneticPr fontId="4" type="noConversion"/>
  </si>
  <si>
    <t>사용내역</t>
    <phoneticPr fontId="4" type="noConversion"/>
  </si>
  <si>
    <t>금액</t>
    <phoneticPr fontId="4" type="noConversion"/>
  </si>
  <si>
    <t>주요정책
추진관련
회의 행사 등</t>
    <phoneticPr fontId="4" type="noConversion"/>
  </si>
  <si>
    <t>산업정책 관련 브레인스토밍 회의</t>
    <phoneticPr fontId="4" type="noConversion"/>
  </si>
  <si>
    <t>소계</t>
    <phoneticPr fontId="4" type="noConversion"/>
  </si>
  <si>
    <r>
      <rPr>
        <sz val="10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등</t>
    </r>
    <phoneticPr fontId="4" type="noConversion"/>
  </si>
  <si>
    <t>청와대 업무협의</t>
    <phoneticPr fontId="4" type="noConversion"/>
  </si>
  <si>
    <t>유관부처 업무협의</t>
    <phoneticPr fontId="4" type="noConversion"/>
  </si>
  <si>
    <t>출입기자단 업무협의</t>
    <phoneticPr fontId="4" type="noConversion"/>
  </si>
  <si>
    <t>언론사 업무협의</t>
    <phoneticPr fontId="4" type="noConversion"/>
  </si>
  <si>
    <t>위문·격려 및 직원 사기 진작</t>
    <phoneticPr fontId="4" type="noConversion"/>
  </si>
  <si>
    <t>산업정책실 과장 격려 오찬</t>
    <phoneticPr fontId="4" type="noConversion"/>
  </si>
  <si>
    <t>무역투자실 과장 격려 오찬</t>
    <phoneticPr fontId="4" type="noConversion"/>
  </si>
  <si>
    <t>청와대 파견 직원 격려 오찬</t>
    <phoneticPr fontId="4" type="noConversion"/>
  </si>
  <si>
    <t>통상부서 직원 격려 오찬</t>
    <phoneticPr fontId="4" type="noConversion"/>
  </si>
  <si>
    <t>국회 상임위 준비직원 격려 오찬</t>
    <phoneticPr fontId="4" type="noConversion"/>
  </si>
  <si>
    <t>국회 법안소위 준비직원 격려 오찬</t>
    <phoneticPr fontId="4" type="noConversion"/>
  </si>
  <si>
    <t>비서실 직원 격려 오찬</t>
    <phoneticPr fontId="4" type="noConversion"/>
  </si>
  <si>
    <t>신규 발령과장 축하 오찬</t>
    <phoneticPr fontId="4" type="noConversion"/>
  </si>
  <si>
    <t>국회 법사위 준비직원 격려 오찬</t>
    <phoneticPr fontId="4" type="noConversion"/>
  </si>
  <si>
    <t>격무직원 격려 오찬</t>
    <phoneticPr fontId="4" type="noConversion"/>
  </si>
  <si>
    <t>격무직원 격려 만찬</t>
    <phoneticPr fontId="4" type="noConversion"/>
  </si>
  <si>
    <r>
      <t>차관실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</si>
  <si>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수행경비 지원</t>
    <phoneticPr fontId="4" type="noConversion"/>
  </si>
  <si>
    <t>음료/다과/용품 등 제비용</t>
    <phoneticPr fontId="4" type="noConversion"/>
  </si>
  <si>
    <t>총합계</t>
    <phoneticPr fontId="4" type="noConversion"/>
  </si>
  <si>
    <t>3건</t>
    <phoneticPr fontId="4" type="noConversion"/>
  </si>
  <si>
    <t>7건</t>
    <phoneticPr fontId="4" type="noConversion"/>
  </si>
  <si>
    <t>23건</t>
    <phoneticPr fontId="4" type="noConversion"/>
  </si>
  <si>
    <t>무역정책 관련 브레인스토밍 회의</t>
    <phoneticPr fontId="4" type="noConversion"/>
  </si>
  <si>
    <t>기술정책 관련 브레인스토밍 회의</t>
    <phoneticPr fontId="4" type="noConversion"/>
  </si>
  <si>
    <t>중기청 업무협의</t>
    <phoneticPr fontId="4" type="noConversion"/>
  </si>
  <si>
    <t>유관기관 업무협의</t>
    <phoneticPr fontId="4" type="noConversion"/>
  </si>
  <si>
    <t>국회 보좌관 업무협의</t>
    <phoneticPr fontId="4" type="noConversion"/>
  </si>
  <si>
    <t>국회 상임위 업무협의</t>
    <phoneticPr fontId="4" type="noConversion"/>
  </si>
  <si>
    <t>규제개혁 담당부서 격려 오찬</t>
    <phoneticPr fontId="4" type="noConversion"/>
  </si>
  <si>
    <t>장관보좌관 및 정책자문관 격려 오찬</t>
    <phoneticPr fontId="4" type="noConversion"/>
  </si>
  <si>
    <t>통상국내대책관실 국과장 격려 오찬</t>
    <phoneticPr fontId="4" type="noConversion"/>
  </si>
  <si>
    <t>격무부서 격려 오찬</t>
    <phoneticPr fontId="4" type="noConversion"/>
  </si>
  <si>
    <t>에너지자원실 정책과장 격려 오찬</t>
    <phoneticPr fontId="4" type="noConversion"/>
  </si>
  <si>
    <t>TPP 준비기획단 직원 격려 오찬</t>
    <phoneticPr fontId="4" type="noConversion"/>
  </si>
  <si>
    <t>신규발령 과장 격려 오찬</t>
    <phoneticPr fontId="4" type="noConversion"/>
  </si>
  <si>
    <t>실 정책서기관 격려 오찬</t>
    <phoneticPr fontId="4" type="noConversion"/>
  </si>
  <si>
    <t>2014-5월</t>
    <phoneticPr fontId="4" type="noConversion"/>
  </si>
  <si>
    <t>4건</t>
    <phoneticPr fontId="4" type="noConversion"/>
  </si>
  <si>
    <t>10건</t>
    <phoneticPr fontId="4" type="noConversion"/>
  </si>
  <si>
    <t>지역정책 관련 브레인스토밍 회의</t>
    <phoneticPr fontId="4" type="noConversion"/>
  </si>
  <si>
    <t>공공기관장 간담회</t>
    <phoneticPr fontId="4" type="noConversion"/>
  </si>
  <si>
    <t>국회 업무협의</t>
    <phoneticPr fontId="4" type="noConversion"/>
  </si>
  <si>
    <t>서기관 승진직원 격려 만찬</t>
    <phoneticPr fontId="4" type="noConversion"/>
  </si>
  <si>
    <t>장차관실 비서관 격려 오찬</t>
    <phoneticPr fontId="4" type="noConversion"/>
  </si>
  <si>
    <t>국회 상임위 준비 직원 격려 오찬</t>
    <phoneticPr fontId="4" type="noConversion"/>
  </si>
  <si>
    <t>기획조정실 직원 격려 만찬</t>
    <phoneticPr fontId="4" type="noConversion"/>
  </si>
  <si>
    <t>국회 준비 직원 격려 오찬</t>
    <phoneticPr fontId="4" type="noConversion"/>
  </si>
  <si>
    <t>본부복귀 직원 격려 만찬</t>
    <phoneticPr fontId="4" type="noConversion"/>
  </si>
  <si>
    <t>세종 거주 국과장 격려 만찬</t>
    <phoneticPr fontId="4" type="noConversion"/>
  </si>
  <si>
    <t>17건</t>
    <phoneticPr fontId="4" type="noConversion"/>
  </si>
  <si>
    <t>1차관 '14년 4월 업추비 집행내역</t>
    <phoneticPr fontId="4" type="noConversion"/>
  </si>
  <si>
    <t>1차관 '14년 5월 업추비 집행내역</t>
    <phoneticPr fontId="4" type="noConversion"/>
  </si>
  <si>
    <t>1차관 '14년 6월 업추비 집행내역</t>
    <phoneticPr fontId="4" type="noConversion"/>
  </si>
  <si>
    <t>2차관 '14년 4월 업추비 집행내역</t>
    <phoneticPr fontId="4" type="noConversion"/>
  </si>
  <si>
    <t>통상전문가 간담회</t>
    <phoneticPr fontId="4" type="noConversion"/>
  </si>
  <si>
    <t>통상전문가 간담회</t>
    <phoneticPr fontId="3" type="noConversion"/>
  </si>
  <si>
    <t>통상에너지 전문가 간담회</t>
    <phoneticPr fontId="3" type="noConversion"/>
  </si>
  <si>
    <t>에너지 전문가 간담회</t>
    <phoneticPr fontId="3" type="noConversion"/>
  </si>
  <si>
    <t>국회업무협의</t>
    <phoneticPr fontId="4" type="noConversion"/>
  </si>
  <si>
    <t>총리실 업무협의</t>
    <phoneticPr fontId="4" type="noConversion"/>
  </si>
  <si>
    <t>주요언론사 업무협의</t>
    <phoneticPr fontId="4" type="noConversion"/>
  </si>
  <si>
    <t>6건</t>
    <phoneticPr fontId="4" type="noConversion"/>
  </si>
  <si>
    <t>에너지실 격무직원 격려오찬</t>
    <phoneticPr fontId="4" type="noConversion"/>
  </si>
  <si>
    <t>통상실 격무직원 격려오찬</t>
    <phoneticPr fontId="4" type="noConversion"/>
  </si>
  <si>
    <t>격무직원 격려만찬</t>
    <phoneticPr fontId="3" type="noConversion"/>
  </si>
  <si>
    <t>파견직원 격려오찬</t>
    <phoneticPr fontId="3" type="noConversion"/>
  </si>
  <si>
    <t>전입과장 격려만찬</t>
    <phoneticPr fontId="4" type="noConversion"/>
  </si>
  <si>
    <t>비서실 격려오찬</t>
    <phoneticPr fontId="3" type="noConversion"/>
  </si>
  <si>
    <t>16건</t>
    <phoneticPr fontId="4" type="noConversion"/>
  </si>
  <si>
    <t>2차관 '14년 5월 업추비 집행내역</t>
    <phoneticPr fontId="4" type="noConversion"/>
  </si>
  <si>
    <t>에너지시설 안전점검 현장방문</t>
    <phoneticPr fontId="4" type="noConversion"/>
  </si>
  <si>
    <t>에너지전문가 간담회</t>
    <phoneticPr fontId="4" type="noConversion"/>
  </si>
  <si>
    <t>통상 실무전문가 간담회</t>
    <phoneticPr fontId="3" type="noConversion"/>
  </si>
  <si>
    <t>에너지 실무전문가 간담회</t>
    <phoneticPr fontId="3" type="noConversion"/>
  </si>
  <si>
    <t>에너지 전문가 업무협의</t>
    <phoneticPr fontId="4" type="noConversion"/>
  </si>
  <si>
    <t>통상 전문가 업무협의</t>
    <phoneticPr fontId="3" type="noConversion"/>
  </si>
  <si>
    <t>유관기관 업무협의</t>
    <phoneticPr fontId="3" type="noConversion"/>
  </si>
  <si>
    <t>통상에너지전문가 업무협의</t>
    <phoneticPr fontId="4" type="noConversion"/>
  </si>
  <si>
    <t>전출국과장 격려만찬</t>
    <phoneticPr fontId="4" type="noConversion"/>
  </si>
  <si>
    <t>격무직원 격려만찬</t>
    <phoneticPr fontId="4" type="noConversion"/>
  </si>
  <si>
    <t>신임사무관 격려오찬</t>
    <phoneticPr fontId="4" type="noConversion"/>
  </si>
  <si>
    <t>통상실 실무직원 격려오찬</t>
    <phoneticPr fontId="4" type="noConversion"/>
  </si>
  <si>
    <t>에너지실 간부격려오찬</t>
    <phoneticPr fontId="3" type="noConversion"/>
  </si>
  <si>
    <t>2차관실 실서무 격려만찬</t>
    <phoneticPr fontId="3" type="noConversion"/>
  </si>
  <si>
    <t>2014-05월</t>
    <phoneticPr fontId="3" type="noConversion"/>
  </si>
  <si>
    <t>경조사 화환</t>
    <phoneticPr fontId="3" type="noConversion"/>
  </si>
  <si>
    <t>9건</t>
    <phoneticPr fontId="4" type="noConversion"/>
  </si>
  <si>
    <t>음료/다과/용품 등 제비용</t>
    <phoneticPr fontId="3" type="noConversion"/>
  </si>
  <si>
    <t>2014.5월</t>
    <phoneticPr fontId="3" type="noConversion"/>
  </si>
  <si>
    <t>2차관 '14년 6월 업추비 집행내역</t>
    <phoneticPr fontId="4" type="noConversion"/>
  </si>
  <si>
    <t>규제청문회</t>
    <phoneticPr fontId="4" type="noConversion"/>
  </si>
  <si>
    <t>에너지 전문가 간담회</t>
    <phoneticPr fontId="4" type="noConversion"/>
  </si>
  <si>
    <t>통상에너지 전문가 회의</t>
    <phoneticPr fontId="3" type="noConversion"/>
  </si>
  <si>
    <t>통상 전문가 간담회</t>
    <phoneticPr fontId="3" type="noConversion"/>
  </si>
  <si>
    <t>에너지 전문가 오찬간담회</t>
    <phoneticPr fontId="3" type="noConversion"/>
  </si>
  <si>
    <t>국무조정실 업무협의</t>
    <phoneticPr fontId="4" type="noConversion"/>
  </si>
  <si>
    <t>비서실 격려오찬</t>
    <phoneticPr fontId="4" type="noConversion"/>
  </si>
  <si>
    <t>1차관실 정책과장 격려만찬</t>
    <phoneticPr fontId="3" type="noConversion"/>
  </si>
  <si>
    <t>2차관실 격무직원 격려오찬</t>
    <phoneticPr fontId="3" type="noConversion"/>
  </si>
  <si>
    <t>1차관실 국장 격려만찬</t>
    <phoneticPr fontId="4" type="noConversion"/>
  </si>
  <si>
    <t>자원실 과장 격려오찬</t>
    <phoneticPr fontId="3" type="noConversion"/>
  </si>
  <si>
    <t>전출입 직원 격려오찬</t>
    <phoneticPr fontId="4" type="noConversion"/>
  </si>
  <si>
    <t>2014.6월</t>
    <phoneticPr fontId="4" type="noConversion"/>
  </si>
  <si>
    <t>주요정책추진
관련회의행사 등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</si>
  <si>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</si>
  <si>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</si>
  <si>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</si>
  <si>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① 주요정책추진 관련 회의·행사 등</t>
    <phoneticPr fontId="4" type="noConversion"/>
  </si>
  <si>
    <t>1건</t>
    <phoneticPr fontId="4" type="noConversion"/>
  </si>
  <si>
    <t>② 대민·대유관기관 업무협의 및 간담회 등</t>
    <phoneticPr fontId="4" type="noConversion"/>
  </si>
  <si>
    <t>5건</t>
    <phoneticPr fontId="4" type="noConversion"/>
  </si>
  <si>
    <t>③ 위문·격려 및 직원 사기 진작</t>
    <phoneticPr fontId="4" type="noConversion"/>
  </si>
  <si>
    <t>11건</t>
    <phoneticPr fontId="4" type="noConversion"/>
  </si>
  <si>
    <r>
      <t>대민</t>
    </r>
    <r>
      <rPr>
        <sz val="11"/>
        <color theme="1"/>
        <rFont val="돋움체"/>
        <family val="3"/>
        <charset val="129"/>
      </rPr>
      <t xml:space="preserve"> </t>
    </r>
    <r>
      <rPr>
        <sz val="10"/>
        <rFont val="돋움체"/>
        <family val="3"/>
        <charset val="129"/>
      </rPr>
      <t>대유관기관업무협의</t>
    </r>
    <r>
      <rPr>
        <sz val="11"/>
        <color theme="1"/>
        <rFont val="돋움체"/>
        <family val="3"/>
        <charset val="129"/>
      </rPr>
      <t xml:space="preserve"> </t>
    </r>
    <r>
      <rPr>
        <sz val="10"/>
        <rFont val="돋움체"/>
        <family val="3"/>
        <charset val="129"/>
      </rPr>
      <t>및</t>
    </r>
    <r>
      <rPr>
        <sz val="11"/>
        <color theme="1"/>
        <rFont val="돋움체"/>
        <family val="3"/>
        <charset val="129"/>
      </rPr>
      <t xml:space="preserve"> </t>
    </r>
    <r>
      <rPr>
        <sz val="10"/>
        <rFont val="돋움체"/>
        <family val="3"/>
        <charset val="129"/>
      </rPr>
      <t>간담회</t>
    </r>
    <r>
      <rPr>
        <sz val="11"/>
        <color theme="1"/>
        <rFont val="돋움체"/>
        <family val="3"/>
        <charset val="129"/>
      </rPr>
      <t xml:space="preserve"> </t>
    </r>
    <r>
      <rPr>
        <sz val="10"/>
        <rFont val="돋움체"/>
        <family val="3"/>
        <charset val="129"/>
      </rPr>
      <t>등</t>
    </r>
    <phoneticPr fontId="4" type="noConversion"/>
  </si>
  <si>
    <t>차관실 운영등 기타 경비</t>
    <phoneticPr fontId="4" type="noConversion"/>
  </si>
  <si>
    <t>17건</t>
    <phoneticPr fontId="4" type="noConversion"/>
  </si>
  <si>
    <t>시스템산업국 국과장 격려 오찬</t>
    <phoneticPr fontId="4" type="noConversion"/>
  </si>
  <si>
    <t>국가표준원 간부 격려 오찬</t>
    <phoneticPr fontId="4" type="noConversion"/>
  </si>
  <si>
    <t>국회 준비 직원 격려오찬</t>
    <phoneticPr fontId="4" type="noConversion"/>
  </si>
  <si>
    <t>19건</t>
    <phoneticPr fontId="3" type="noConversion"/>
  </si>
  <si>
    <t>20건</t>
    <phoneticPr fontId="3" type="noConversion"/>
  </si>
  <si>
    <t>20건</t>
    <phoneticPr fontId="4" type="noConversion"/>
  </si>
  <si>
    <t>14건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</si>
</sst>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체"/>
      <family val="3"/>
      <charset val="129"/>
    </font>
    <font>
      <sz val="10"/>
      <name val="돋움"/>
      <family val="3"/>
      <charset val="129"/>
    </font>
    <font>
      <sz val="11"/>
      <name val="Arial"/>
      <family val="2"/>
    </font>
    <font>
      <sz val="10"/>
      <name val="돋움체"/>
      <family val="3"/>
      <charset val="129"/>
    </font>
    <font>
      <sz val="11"/>
      <color theme="1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41" fontId="5" fillId="0" borderId="0" applyFont="0" applyFill="0" applyBorder="0" applyAlignment="0" applyProtection="0"/>
    <xf numFmtId="0" fontId="1" fillId="0" borderId="0"/>
  </cellStyleXfs>
  <cellXfs count="91">
    <xf numFmtId="0" fontId="0" fillId="0" borderId="0" xfId="0">
      <alignment vertical="center"/>
    </xf>
    <xf numFmtId="0" fontId="5" fillId="0" borderId="0" xfId="2"/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2" borderId="5" xfId="1" applyFont="1" applyFill="1" applyBorder="1" applyAlignment="1">
      <alignment horizontal="center" vertical="center"/>
    </xf>
    <xf numFmtId="14" fontId="6" fillId="0" borderId="11" xfId="5" applyNumberFormat="1" applyFont="1" applyFill="1" applyBorder="1" applyAlignment="1">
      <alignment horizontal="center" vertical="center"/>
    </xf>
    <xf numFmtId="41" fontId="6" fillId="0" borderId="11" xfId="1" applyNumberFormat="1" applyFont="1" applyFill="1" applyBorder="1" applyAlignment="1">
      <alignment vertical="center"/>
    </xf>
    <xf numFmtId="0" fontId="8" fillId="0" borderId="9" xfId="1" applyFont="1" applyBorder="1" applyAlignment="1">
      <alignment horizontal="center" vertical="center"/>
    </xf>
    <xf numFmtId="41" fontId="8" fillId="0" borderId="9" xfId="1" applyNumberFormat="1" applyFont="1" applyBorder="1" applyAlignment="1">
      <alignment vertical="center"/>
    </xf>
    <xf numFmtId="41" fontId="8" fillId="0" borderId="5" xfId="1" applyNumberFormat="1" applyFont="1" applyBorder="1" applyAlignment="1">
      <alignment vertical="center"/>
    </xf>
    <xf numFmtId="176" fontId="6" fillId="0" borderId="5" xfId="1" applyNumberFormat="1" applyFont="1" applyFill="1" applyBorder="1" applyAlignment="1">
      <alignment horizontal="right" vertical="center"/>
    </xf>
    <xf numFmtId="0" fontId="10" fillId="0" borderId="0" xfId="2" applyFont="1"/>
    <xf numFmtId="0" fontId="6" fillId="0" borderId="5" xfId="1" applyFont="1" applyBorder="1" applyAlignment="1">
      <alignment vertical="center"/>
    </xf>
    <xf numFmtId="0" fontId="6" fillId="0" borderId="5" xfId="1" applyFont="1" applyBorder="1" applyAlignment="1">
      <alignment horizontal="center" vertical="center"/>
    </xf>
    <xf numFmtId="41" fontId="6" fillId="0" borderId="5" xfId="1" applyNumberFormat="1" applyFont="1" applyBorder="1" applyAlignment="1">
      <alignment horizontal="right" vertical="center"/>
    </xf>
    <xf numFmtId="41" fontId="6" fillId="0" borderId="5" xfId="1" applyNumberFormat="1" applyFont="1" applyFill="1" applyBorder="1" applyAlignment="1">
      <alignment horizontal="right" vertical="center"/>
    </xf>
    <xf numFmtId="3" fontId="6" fillId="0" borderId="5" xfId="2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vertical="center"/>
    </xf>
    <xf numFmtId="41" fontId="5" fillId="0" borderId="0" xfId="2" applyNumberFormat="1"/>
    <xf numFmtId="0" fontId="6" fillId="0" borderId="5" xfId="1" applyFont="1" applyBorder="1" applyAlignment="1">
      <alignment horizontal="left" vertical="center"/>
    </xf>
    <xf numFmtId="0" fontId="8" fillId="0" borderId="1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0" fontId="6" fillId="0" borderId="2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1" fillId="0" borderId="7" xfId="2" applyFont="1" applyBorder="1" applyAlignment="1">
      <alignment horizontal="center" vertical="center" wrapText="1"/>
    </xf>
    <xf numFmtId="0" fontId="1" fillId="0" borderId="8" xfId="2" applyFont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left" vertical="center"/>
    </xf>
    <xf numFmtId="0" fontId="8" fillId="0" borderId="13" xfId="1" applyFont="1" applyFill="1" applyBorder="1" applyAlignment="1">
      <alignment horizontal="left" vertical="center"/>
    </xf>
    <xf numFmtId="0" fontId="8" fillId="0" borderId="5" xfId="1" applyFont="1" applyBorder="1" applyAlignment="1">
      <alignment horizontal="center" vertical="center"/>
    </xf>
    <xf numFmtId="3" fontId="8" fillId="0" borderId="5" xfId="2" applyNumberFormat="1" applyFont="1" applyBorder="1" applyAlignment="1">
      <alignment horizontal="right" vertical="center"/>
    </xf>
    <xf numFmtId="0" fontId="8" fillId="0" borderId="5" xfId="5" applyFont="1" applyFill="1" applyBorder="1" applyAlignment="1">
      <alignment horizontal="center" vertical="center"/>
    </xf>
    <xf numFmtId="0" fontId="8" fillId="0" borderId="1" xfId="5" applyFont="1" applyFill="1" applyBorder="1" applyAlignment="1">
      <alignment horizontal="center" vertical="center"/>
    </xf>
    <xf numFmtId="0" fontId="8" fillId="0" borderId="6" xfId="5" applyFont="1" applyFill="1" applyBorder="1" applyAlignment="1">
      <alignment horizontal="center" vertical="center"/>
    </xf>
    <xf numFmtId="41" fontId="8" fillId="0" borderId="5" xfId="1" applyNumberFormat="1" applyFont="1" applyFill="1" applyBorder="1" applyAlignment="1">
      <alignment vertical="center"/>
    </xf>
    <xf numFmtId="14" fontId="6" fillId="0" borderId="5" xfId="3" applyNumberFormat="1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left" vertical="center"/>
    </xf>
    <xf numFmtId="0" fontId="6" fillId="0" borderId="6" xfId="3" applyFont="1" applyFill="1" applyBorder="1" applyAlignment="1">
      <alignment horizontal="left" vertical="center"/>
    </xf>
    <xf numFmtId="41" fontId="6" fillId="0" borderId="5" xfId="4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left" vertical="center"/>
    </xf>
    <xf numFmtId="0" fontId="6" fillId="0" borderId="6" xfId="3" applyFont="1" applyFill="1" applyBorder="1" applyAlignment="1">
      <alignment horizontal="left" vertical="center"/>
    </xf>
    <xf numFmtId="0" fontId="8" fillId="0" borderId="5" xfId="1" applyFont="1" applyFill="1" applyBorder="1" applyAlignment="1">
      <alignment horizontal="center" vertical="center"/>
    </xf>
    <xf numFmtId="14" fontId="6" fillId="0" borderId="5" xfId="5" applyNumberFormat="1" applyFont="1" applyFill="1" applyBorder="1" applyAlignment="1">
      <alignment horizontal="center" vertical="center"/>
    </xf>
    <xf numFmtId="41" fontId="6" fillId="0" borderId="5" xfId="4" applyFont="1" applyFill="1" applyBorder="1" applyAlignment="1">
      <alignment vertical="center"/>
    </xf>
    <xf numFmtId="0" fontId="6" fillId="0" borderId="5" xfId="3" applyFont="1" applyFill="1" applyBorder="1" applyAlignment="1">
      <alignment horizontal="left" vertical="center"/>
    </xf>
    <xf numFmtId="14" fontId="6" fillId="0" borderId="5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/>
    </xf>
    <xf numFmtId="0" fontId="6" fillId="0" borderId="6" xfId="1" applyFont="1" applyFill="1" applyBorder="1" applyAlignment="1">
      <alignment horizontal="left" vertical="center"/>
    </xf>
    <xf numFmtId="41" fontId="6" fillId="0" borderId="5" xfId="1" applyNumberFormat="1" applyFont="1" applyFill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0" borderId="5" xfId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 wrapText="1"/>
    </xf>
    <xf numFmtId="0" fontId="6" fillId="0" borderId="5" xfId="1" applyFont="1" applyFill="1" applyBorder="1" applyAlignment="1">
      <alignment horizontal="left" vertical="center"/>
    </xf>
    <xf numFmtId="0" fontId="5" fillId="0" borderId="5" xfId="2" applyBorder="1" applyAlignment="1">
      <alignment horizontal="left" vertical="center"/>
    </xf>
    <xf numFmtId="0" fontId="6" fillId="0" borderId="5" xfId="1" applyFont="1" applyFill="1" applyBorder="1" applyAlignment="1">
      <alignment horizontal="left" vertical="center"/>
    </xf>
    <xf numFmtId="0" fontId="5" fillId="0" borderId="5" xfId="2" applyBorder="1" applyAlignment="1">
      <alignment horizontal="left" vertical="center"/>
    </xf>
    <xf numFmtId="0" fontId="5" fillId="0" borderId="5" xfId="2" applyBorder="1" applyAlignment="1">
      <alignment horizontal="center" vertical="center"/>
    </xf>
    <xf numFmtId="0" fontId="8" fillId="0" borderId="5" xfId="5" applyFont="1" applyFill="1" applyBorder="1" applyAlignment="1">
      <alignment horizontal="center" vertical="center"/>
    </xf>
    <xf numFmtId="0" fontId="5" fillId="0" borderId="5" xfId="2" applyBorder="1" applyAlignment="1">
      <alignment horizontal="center" vertical="center" wrapText="1"/>
    </xf>
    <xf numFmtId="0" fontId="6" fillId="0" borderId="5" xfId="5" applyFont="1" applyFill="1" applyBorder="1" applyAlignment="1">
      <alignment horizontal="left" vertical="center"/>
    </xf>
    <xf numFmtId="0" fontId="6" fillId="0" borderId="5" xfId="3" applyFont="1" applyFill="1" applyBorder="1" applyAlignment="1">
      <alignment horizontal="left" vertical="center"/>
    </xf>
    <xf numFmtId="0" fontId="8" fillId="0" borderId="5" xfId="1" applyFont="1" applyFill="1" applyBorder="1" applyAlignment="1">
      <alignment horizontal="center" vertical="center"/>
    </xf>
    <xf numFmtId="0" fontId="1" fillId="0" borderId="5" xfId="2" applyFont="1" applyBorder="1" applyAlignment="1">
      <alignment horizontal="center" vertical="center" wrapText="1"/>
    </xf>
    <xf numFmtId="0" fontId="8" fillId="0" borderId="5" xfId="1" applyFont="1" applyFill="1" applyBorder="1" applyAlignment="1">
      <alignment horizontal="left" vertical="center"/>
    </xf>
    <xf numFmtId="0" fontId="6" fillId="0" borderId="5" xfId="3" applyFont="1" applyFill="1" applyBorder="1" applyAlignment="1">
      <alignment vertical="center"/>
    </xf>
    <xf numFmtId="0" fontId="6" fillId="0" borderId="5" xfId="3" applyFont="1" applyFill="1" applyBorder="1" applyAlignment="1">
      <alignment horizontal="center" vertical="center"/>
    </xf>
    <xf numFmtId="0" fontId="11" fillId="0" borderId="5" xfId="2" applyFont="1" applyBorder="1"/>
    <xf numFmtId="0" fontId="11" fillId="0" borderId="5" xfId="2" applyFont="1" applyBorder="1" applyAlignment="1">
      <alignment horizontal="center" vertical="center"/>
    </xf>
    <xf numFmtId="0" fontId="11" fillId="0" borderId="5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6" fillId="0" borderId="1" xfId="2" applyFont="1" applyBorder="1" applyAlignment="1">
      <alignment horizontal="left" vertical="center"/>
    </xf>
    <xf numFmtId="0" fontId="6" fillId="0" borderId="6" xfId="2" applyFont="1" applyBorder="1" applyAlignment="1">
      <alignment horizontal="left" vertical="center"/>
    </xf>
    <xf numFmtId="0" fontId="6" fillId="0" borderId="5" xfId="2" applyFont="1" applyBorder="1" applyAlignment="1">
      <alignment horizontal="left" vertical="center"/>
    </xf>
    <xf numFmtId="14" fontId="6" fillId="0" borderId="5" xfId="2" applyNumberFormat="1" applyFont="1" applyBorder="1" applyAlignment="1">
      <alignment horizontal="center" vertical="center"/>
    </xf>
    <xf numFmtId="3" fontId="6" fillId="0" borderId="5" xfId="2" applyNumberFormat="1" applyFont="1" applyBorder="1" applyAlignment="1">
      <alignment vertical="center"/>
    </xf>
    <xf numFmtId="0" fontId="11" fillId="0" borderId="5" xfId="2" applyFont="1" applyBorder="1" applyAlignment="1">
      <alignment horizontal="left"/>
    </xf>
    <xf numFmtId="0" fontId="6" fillId="0" borderId="6" xfId="2" applyFont="1" applyBorder="1" applyAlignment="1">
      <alignment horizontal="left" vertical="center"/>
    </xf>
    <xf numFmtId="0" fontId="6" fillId="0" borderId="1" xfId="2" applyFont="1" applyBorder="1" applyAlignment="1">
      <alignment horizontal="left" vertical="center"/>
    </xf>
    <xf numFmtId="41" fontId="8" fillId="0" borderId="5" xfId="1" applyNumberFormat="1" applyFont="1" applyBorder="1" applyAlignment="1">
      <alignment horizontal="right" vertical="center"/>
    </xf>
    <xf numFmtId="176" fontId="6" fillId="0" borderId="5" xfId="1" applyNumberFormat="1" applyFont="1" applyFill="1" applyBorder="1" applyAlignment="1">
      <alignment vertical="center"/>
    </xf>
    <xf numFmtId="3" fontId="8" fillId="0" borderId="5" xfId="2" applyNumberFormat="1" applyFont="1" applyBorder="1" applyAlignment="1">
      <alignment vertical="center"/>
    </xf>
  </cellXfs>
  <cellStyles count="6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  <cellStyle name="표준_2006-1분기(경리계용)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7"/>
  <sheetViews>
    <sheetView tabSelected="1" workbookViewId="0">
      <selection activeCell="C38" sqref="C38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26" t="s">
        <v>34</v>
      </c>
      <c r="B1" s="27"/>
      <c r="C1" s="27"/>
      <c r="D1" s="27"/>
      <c r="E1" s="28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0</v>
      </c>
      <c r="B3" s="3"/>
      <c r="C3" s="2"/>
      <c r="D3" s="2"/>
      <c r="E3" s="5" t="s">
        <v>1</v>
      </c>
    </row>
    <row r="4" spans="1:5" ht="20.100000000000001" customHeight="1">
      <c r="A4" s="57" t="s">
        <v>2</v>
      </c>
      <c r="B4" s="57"/>
      <c r="C4" s="57"/>
      <c r="D4" s="6" t="s">
        <v>3</v>
      </c>
      <c r="E4" s="6" t="s">
        <v>4</v>
      </c>
    </row>
    <row r="5" spans="1:5" ht="20.100000000000001" customHeight="1">
      <c r="A5" s="29" t="s">
        <v>5</v>
      </c>
      <c r="B5" s="30"/>
      <c r="C5" s="31"/>
      <c r="D5" s="15" t="str">
        <f>C18</f>
        <v>5건</v>
      </c>
      <c r="E5" s="16">
        <f>E18</f>
        <v>1080200</v>
      </c>
    </row>
    <row r="6" spans="1:5" ht="20.100000000000001" customHeight="1">
      <c r="A6" s="14" t="s">
        <v>6</v>
      </c>
      <c r="B6" s="15"/>
      <c r="C6" s="14"/>
      <c r="D6" s="15" t="str">
        <f>C27</f>
        <v>8건</v>
      </c>
      <c r="E6" s="16">
        <f>E27</f>
        <v>4321500</v>
      </c>
    </row>
    <row r="7" spans="1:5" ht="20.100000000000001" customHeight="1">
      <c r="A7" s="29" t="s">
        <v>7</v>
      </c>
      <c r="B7" s="30"/>
      <c r="C7" s="31"/>
      <c r="D7" s="15" t="str">
        <f>C33</f>
        <v>4건</v>
      </c>
      <c r="E7" s="16">
        <f>E33</f>
        <v>1271500</v>
      </c>
    </row>
    <row r="8" spans="1:5" ht="20.100000000000001" customHeight="1">
      <c r="A8" s="58" t="s">
        <v>8</v>
      </c>
      <c r="B8" s="58"/>
      <c r="C8" s="58"/>
      <c r="D8" s="15" t="str">
        <f>C36</f>
        <v>2건</v>
      </c>
      <c r="E8" s="16">
        <f>E36</f>
        <v>2493260</v>
      </c>
    </row>
    <row r="9" spans="1:5" ht="20.100000000000001" customHeight="1">
      <c r="A9" s="59" t="s">
        <v>9</v>
      </c>
      <c r="B9" s="59"/>
      <c r="C9" s="59"/>
      <c r="D9" s="36" t="str">
        <f>C37</f>
        <v>19건</v>
      </c>
      <c r="E9" s="88">
        <f>SUM(E5:E8)</f>
        <v>9166460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10</v>
      </c>
      <c r="B11" s="3"/>
      <c r="C11" s="2"/>
      <c r="D11" s="2"/>
      <c r="E11" s="2"/>
    </row>
    <row r="12" spans="1:5" ht="20.100000000000001" customHeight="1">
      <c r="A12" s="6" t="s">
        <v>11</v>
      </c>
      <c r="B12" s="6" t="s">
        <v>12</v>
      </c>
      <c r="C12" s="57" t="s">
        <v>13</v>
      </c>
      <c r="D12" s="57"/>
      <c r="E12" s="6" t="s">
        <v>14</v>
      </c>
    </row>
    <row r="13" spans="1:5" ht="20.100000000000001" customHeight="1">
      <c r="A13" s="60" t="s">
        <v>15</v>
      </c>
      <c r="B13" s="42">
        <v>41733</v>
      </c>
      <c r="C13" s="61" t="s">
        <v>28</v>
      </c>
      <c r="D13" s="62"/>
      <c r="E13" s="12">
        <v>198400</v>
      </c>
    </row>
    <row r="14" spans="1:5" ht="20.100000000000001" customHeight="1">
      <c r="A14" s="60"/>
      <c r="B14" s="42">
        <v>41747</v>
      </c>
      <c r="C14" s="53" t="s">
        <v>45</v>
      </c>
      <c r="D14" s="54"/>
      <c r="E14" s="12">
        <v>450000</v>
      </c>
    </row>
    <row r="15" spans="1:5" ht="20.100000000000001" customHeight="1">
      <c r="A15" s="60"/>
      <c r="B15" s="42">
        <v>41753</v>
      </c>
      <c r="C15" s="63" t="s">
        <v>44</v>
      </c>
      <c r="D15" s="64"/>
      <c r="E15" s="12">
        <v>187000</v>
      </c>
    </row>
    <row r="16" spans="1:5" ht="20.100000000000001" customHeight="1">
      <c r="A16" s="60"/>
      <c r="B16" s="42">
        <v>41754</v>
      </c>
      <c r="C16" s="63" t="s">
        <v>43</v>
      </c>
      <c r="D16" s="64"/>
      <c r="E16" s="12">
        <v>114000</v>
      </c>
    </row>
    <row r="17" spans="1:5" ht="20.100000000000001" customHeight="1">
      <c r="A17" s="60"/>
      <c r="B17" s="42">
        <v>41758</v>
      </c>
      <c r="C17" s="63" t="s">
        <v>42</v>
      </c>
      <c r="D17" s="64"/>
      <c r="E17" s="12">
        <v>130800</v>
      </c>
    </row>
    <row r="18" spans="1:5" ht="20.100000000000001" customHeight="1">
      <c r="A18" s="65"/>
      <c r="B18" s="38" t="s">
        <v>16</v>
      </c>
      <c r="C18" s="66" t="s">
        <v>26</v>
      </c>
      <c r="D18" s="66"/>
      <c r="E18" s="41">
        <f>SUM(E13:E17)</f>
        <v>1080200</v>
      </c>
    </row>
    <row r="19" spans="1:5" ht="20.100000000000001" customHeight="1">
      <c r="A19" s="67" t="s">
        <v>18</v>
      </c>
      <c r="B19" s="49">
        <v>41732</v>
      </c>
      <c r="C19" s="68" t="s">
        <v>38</v>
      </c>
      <c r="D19" s="68"/>
      <c r="E19" s="55">
        <v>785000</v>
      </c>
    </row>
    <row r="20" spans="1:5" ht="20.100000000000001" customHeight="1">
      <c r="A20" s="65"/>
      <c r="B20" s="42">
        <v>41733</v>
      </c>
      <c r="C20" s="69" t="s">
        <v>38</v>
      </c>
      <c r="D20" s="69"/>
      <c r="E20" s="50">
        <v>721000</v>
      </c>
    </row>
    <row r="21" spans="1:5" ht="20.100000000000001" customHeight="1">
      <c r="A21" s="65"/>
      <c r="B21" s="42">
        <v>41739</v>
      </c>
      <c r="C21" s="51" t="s">
        <v>41</v>
      </c>
      <c r="D21" s="51"/>
      <c r="E21" s="50">
        <v>332000</v>
      </c>
    </row>
    <row r="22" spans="1:5" ht="20.100000000000001" customHeight="1">
      <c r="A22" s="65"/>
      <c r="B22" s="42">
        <v>41740</v>
      </c>
      <c r="C22" s="69" t="s">
        <v>31</v>
      </c>
      <c r="D22" s="69"/>
      <c r="E22" s="50">
        <v>620000</v>
      </c>
    </row>
    <row r="23" spans="1:5" ht="20.100000000000001" customHeight="1">
      <c r="A23" s="65"/>
      <c r="B23" s="42">
        <v>41743</v>
      </c>
      <c r="C23" s="51" t="s">
        <v>39</v>
      </c>
      <c r="D23" s="51"/>
      <c r="E23" s="50">
        <v>490000</v>
      </c>
    </row>
    <row r="24" spans="1:5" ht="20.100000000000001" customHeight="1">
      <c r="A24" s="65"/>
      <c r="B24" s="42">
        <v>41745</v>
      </c>
      <c r="C24" s="69" t="s">
        <v>40</v>
      </c>
      <c r="D24" s="69"/>
      <c r="E24" s="50">
        <v>672000</v>
      </c>
    </row>
    <row r="25" spans="1:5" ht="20.100000000000001" customHeight="1">
      <c r="A25" s="65"/>
      <c r="B25" s="42">
        <v>41746</v>
      </c>
      <c r="C25" s="69" t="s">
        <v>37</v>
      </c>
      <c r="D25" s="69"/>
      <c r="E25" s="50">
        <v>210000</v>
      </c>
    </row>
    <row r="26" spans="1:5" ht="20.100000000000001" customHeight="1">
      <c r="A26" s="65"/>
      <c r="B26" s="42">
        <v>41747</v>
      </c>
      <c r="C26" s="51" t="s">
        <v>41</v>
      </c>
      <c r="D26" s="51"/>
      <c r="E26" s="50">
        <v>491500</v>
      </c>
    </row>
    <row r="27" spans="1:5" ht="20.100000000000001" customHeight="1">
      <c r="A27" s="65"/>
      <c r="B27" s="48" t="s">
        <v>16</v>
      </c>
      <c r="C27" s="70" t="s">
        <v>33</v>
      </c>
      <c r="D27" s="70"/>
      <c r="E27" s="41">
        <f>SUM(E19:E26)</f>
        <v>4321500</v>
      </c>
    </row>
    <row r="28" spans="1:5" ht="20.100000000000001" customHeight="1">
      <c r="A28" s="60" t="s">
        <v>19</v>
      </c>
      <c r="B28" s="52">
        <v>41730</v>
      </c>
      <c r="C28" s="61" t="s">
        <v>46</v>
      </c>
      <c r="D28" s="61"/>
      <c r="E28" s="55">
        <v>240000</v>
      </c>
    </row>
    <row r="29" spans="1:5" ht="20.100000000000001" customHeight="1">
      <c r="A29" s="60"/>
      <c r="B29" s="52">
        <v>41743</v>
      </c>
      <c r="C29" s="53" t="s">
        <v>49</v>
      </c>
      <c r="D29" s="54"/>
      <c r="E29" s="55">
        <v>156500</v>
      </c>
    </row>
    <row r="30" spans="1:5" ht="20.100000000000001" customHeight="1">
      <c r="A30" s="60"/>
      <c r="B30" s="52">
        <v>41750</v>
      </c>
      <c r="C30" s="63" t="s">
        <v>50</v>
      </c>
      <c r="D30" s="63"/>
      <c r="E30" s="55">
        <v>325000</v>
      </c>
    </row>
    <row r="31" spans="1:5" ht="20.100000000000001" customHeight="1">
      <c r="A31" s="60"/>
      <c r="B31" s="52">
        <v>41758</v>
      </c>
      <c r="C31" s="63" t="s">
        <v>48</v>
      </c>
      <c r="D31" s="63"/>
      <c r="E31" s="55">
        <v>150000</v>
      </c>
    </row>
    <row r="32" spans="1:5" ht="20.100000000000001" customHeight="1">
      <c r="A32" s="67"/>
      <c r="B32" s="49" t="s">
        <v>47</v>
      </c>
      <c r="C32" s="69" t="s">
        <v>20</v>
      </c>
      <c r="D32" s="62"/>
      <c r="E32" s="50">
        <v>400000</v>
      </c>
    </row>
    <row r="33" spans="1:5" ht="20.100000000000001" customHeight="1">
      <c r="A33" s="67"/>
      <c r="B33" s="48" t="s">
        <v>16</v>
      </c>
      <c r="C33" s="70" t="s">
        <v>27</v>
      </c>
      <c r="D33" s="70"/>
      <c r="E33" s="41">
        <f>SUM(E28:E32)</f>
        <v>1271500</v>
      </c>
    </row>
    <row r="34" spans="1:5" ht="20.100000000000001" customHeight="1">
      <c r="A34" s="71" t="s">
        <v>21</v>
      </c>
      <c r="B34" s="52" t="s">
        <v>47</v>
      </c>
      <c r="C34" s="61" t="s">
        <v>22</v>
      </c>
      <c r="D34" s="72"/>
      <c r="E34" s="55">
        <v>1200700</v>
      </c>
    </row>
    <row r="35" spans="1:5" ht="20.100000000000001" customHeight="1">
      <c r="A35" s="67"/>
      <c r="B35" s="52" t="s">
        <v>47</v>
      </c>
      <c r="C35" s="73" t="s">
        <v>23</v>
      </c>
      <c r="D35" s="73"/>
      <c r="E35" s="50">
        <v>1292560</v>
      </c>
    </row>
    <row r="36" spans="1:5" ht="20.100000000000001" customHeight="1">
      <c r="A36" s="67"/>
      <c r="B36" s="36" t="s">
        <v>16</v>
      </c>
      <c r="C36" s="59" t="s">
        <v>24</v>
      </c>
      <c r="D36" s="59"/>
      <c r="E36" s="11">
        <f>SUM(E34:E35)</f>
        <v>2493260</v>
      </c>
    </row>
    <row r="37" spans="1:5" ht="20.100000000000001" customHeight="1">
      <c r="A37" s="59" t="s">
        <v>25</v>
      </c>
      <c r="B37" s="59"/>
      <c r="C37" s="59" t="s">
        <v>221</v>
      </c>
      <c r="D37" s="59"/>
      <c r="E37" s="11">
        <f>SUM(E18,E27,E33,E36)</f>
        <v>9166460</v>
      </c>
    </row>
  </sheetData>
  <mergeCells count="29">
    <mergeCell ref="C14:D14"/>
    <mergeCell ref="C29:D29"/>
    <mergeCell ref="A5:C5"/>
    <mergeCell ref="A7:C7"/>
    <mergeCell ref="A37:B37"/>
    <mergeCell ref="C35:D35"/>
    <mergeCell ref="C36:D36"/>
    <mergeCell ref="C37:D37"/>
    <mergeCell ref="A1:E1"/>
    <mergeCell ref="A4:C4"/>
    <mergeCell ref="A8:C8"/>
    <mergeCell ref="A9:C9"/>
    <mergeCell ref="C12:D12"/>
    <mergeCell ref="C32:D32"/>
    <mergeCell ref="C20:D20"/>
    <mergeCell ref="C24:D24"/>
    <mergeCell ref="C13:D13"/>
    <mergeCell ref="C22:D22"/>
    <mergeCell ref="C19:D19"/>
    <mergeCell ref="A13:A18"/>
    <mergeCell ref="C18:D18"/>
    <mergeCell ref="A19:A27"/>
    <mergeCell ref="A28:A33"/>
    <mergeCell ref="A34:A36"/>
    <mergeCell ref="C28:D28"/>
    <mergeCell ref="C34:D34"/>
    <mergeCell ref="C33:D33"/>
    <mergeCell ref="C27:D27"/>
    <mergeCell ref="C25:D2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7"/>
  <sheetViews>
    <sheetView tabSelected="1" topLeftCell="A19" workbookViewId="0">
      <selection activeCell="C38" sqref="C38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26" t="s">
        <v>35</v>
      </c>
      <c r="B1" s="27"/>
      <c r="C1" s="27"/>
      <c r="D1" s="27"/>
      <c r="E1" s="28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0</v>
      </c>
      <c r="B3" s="3"/>
      <c r="C3" s="2"/>
      <c r="D3" s="2"/>
      <c r="E3" s="5" t="s">
        <v>1</v>
      </c>
    </row>
    <row r="4" spans="1:5" ht="20.100000000000001" customHeight="1">
      <c r="A4" s="57" t="s">
        <v>2</v>
      </c>
      <c r="B4" s="57"/>
      <c r="C4" s="57"/>
      <c r="D4" s="6" t="s">
        <v>3</v>
      </c>
      <c r="E4" s="6" t="s">
        <v>4</v>
      </c>
    </row>
    <row r="5" spans="1:5" ht="20.100000000000001" customHeight="1">
      <c r="A5" s="29" t="s">
        <v>5</v>
      </c>
      <c r="B5" s="30"/>
      <c r="C5" s="31"/>
      <c r="D5" s="15" t="str">
        <f>C21</f>
        <v>8건</v>
      </c>
      <c r="E5" s="19">
        <f>E21</f>
        <v>2735600</v>
      </c>
    </row>
    <row r="6" spans="1:5" ht="20.100000000000001" customHeight="1">
      <c r="A6" s="29" t="s">
        <v>6</v>
      </c>
      <c r="B6" s="30"/>
      <c r="C6" s="31"/>
      <c r="D6" s="15" t="str">
        <f>C28</f>
        <v>6건</v>
      </c>
      <c r="E6" s="19">
        <f>E28</f>
        <v>3425000</v>
      </c>
    </row>
    <row r="7" spans="1:5" ht="20.100000000000001" customHeight="1">
      <c r="A7" s="29" t="s">
        <v>7</v>
      </c>
      <c r="B7" s="30"/>
      <c r="C7" s="31"/>
      <c r="D7" s="15" t="str">
        <f>C33</f>
        <v>4건</v>
      </c>
      <c r="E7" s="19">
        <f>E33</f>
        <v>2059000</v>
      </c>
    </row>
    <row r="8" spans="1:5" ht="20.100000000000001" customHeight="1">
      <c r="A8" s="58" t="s">
        <v>8</v>
      </c>
      <c r="B8" s="58"/>
      <c r="C8" s="58"/>
      <c r="D8" s="15" t="str">
        <f>C36</f>
        <v>2건</v>
      </c>
      <c r="E8" s="19">
        <f>E36</f>
        <v>2440340</v>
      </c>
    </row>
    <row r="9" spans="1:5" ht="20.100000000000001" customHeight="1">
      <c r="A9" s="59" t="s">
        <v>9</v>
      </c>
      <c r="B9" s="59"/>
      <c r="C9" s="59"/>
      <c r="D9" s="36" t="s">
        <v>222</v>
      </c>
      <c r="E9" s="11">
        <f>SUM(E5:E8)</f>
        <v>10659940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10</v>
      </c>
      <c r="B11" s="3"/>
      <c r="C11" s="2"/>
      <c r="D11" s="2"/>
      <c r="E11" s="2"/>
    </row>
    <row r="12" spans="1:5" ht="20.100000000000001" customHeight="1">
      <c r="A12" s="6" t="s">
        <v>11</v>
      </c>
      <c r="B12" s="6" t="s">
        <v>12</v>
      </c>
      <c r="C12" s="57" t="s">
        <v>13</v>
      </c>
      <c r="D12" s="57"/>
      <c r="E12" s="6" t="s">
        <v>14</v>
      </c>
    </row>
    <row r="13" spans="1:5" ht="20.100000000000001" customHeight="1">
      <c r="A13" s="60" t="s">
        <v>15</v>
      </c>
      <c r="B13" s="42">
        <v>41761</v>
      </c>
      <c r="C13" s="51" t="s">
        <v>53</v>
      </c>
      <c r="D13" s="51"/>
      <c r="E13" s="50">
        <v>109000</v>
      </c>
    </row>
    <row r="14" spans="1:5" ht="20.100000000000001" customHeight="1">
      <c r="A14" s="60"/>
      <c r="B14" s="42">
        <v>41773</v>
      </c>
      <c r="C14" s="43" t="s">
        <v>55</v>
      </c>
      <c r="D14" s="44"/>
      <c r="E14" s="50">
        <v>330000</v>
      </c>
    </row>
    <row r="15" spans="1:5" ht="20.100000000000001" customHeight="1">
      <c r="A15" s="65"/>
      <c r="B15" s="42">
        <v>41774</v>
      </c>
      <c r="C15" s="51" t="s">
        <v>56</v>
      </c>
      <c r="D15" s="51"/>
      <c r="E15" s="50">
        <v>239800</v>
      </c>
    </row>
    <row r="16" spans="1:5" ht="20.100000000000001" customHeight="1">
      <c r="A16" s="65"/>
      <c r="B16" s="42">
        <v>41775</v>
      </c>
      <c r="C16" s="51" t="s">
        <v>58</v>
      </c>
      <c r="D16" s="51"/>
      <c r="E16" s="50">
        <v>126800</v>
      </c>
    </row>
    <row r="17" spans="1:5" ht="20.100000000000001" customHeight="1">
      <c r="A17" s="65"/>
      <c r="B17" s="42">
        <v>41778</v>
      </c>
      <c r="C17" s="46" t="s">
        <v>59</v>
      </c>
      <c r="D17" s="47"/>
      <c r="E17" s="50">
        <v>100000</v>
      </c>
    </row>
    <row r="18" spans="1:5" ht="20.100000000000001" customHeight="1">
      <c r="A18" s="65"/>
      <c r="B18" s="42">
        <v>41782</v>
      </c>
      <c r="C18" s="51" t="s">
        <v>60</v>
      </c>
      <c r="D18" s="51"/>
      <c r="E18" s="50">
        <v>780000</v>
      </c>
    </row>
    <row r="19" spans="1:5" ht="20.100000000000001" customHeight="1">
      <c r="A19" s="65"/>
      <c r="B19" s="42">
        <v>41782</v>
      </c>
      <c r="C19" s="69" t="s">
        <v>62</v>
      </c>
      <c r="D19" s="69"/>
      <c r="E19" s="50">
        <v>870000</v>
      </c>
    </row>
    <row r="20" spans="1:5" ht="20.100000000000001" customHeight="1">
      <c r="A20" s="65"/>
      <c r="B20" s="42">
        <v>41788</v>
      </c>
      <c r="C20" s="69" t="s">
        <v>56</v>
      </c>
      <c r="D20" s="69"/>
      <c r="E20" s="50">
        <v>180000</v>
      </c>
    </row>
    <row r="21" spans="1:5" ht="20.100000000000001" customHeight="1">
      <c r="A21" s="65"/>
      <c r="B21" s="38" t="s">
        <v>16</v>
      </c>
      <c r="C21" s="66" t="s">
        <v>33</v>
      </c>
      <c r="D21" s="66"/>
      <c r="E21" s="41">
        <f>SUM(E13:E20)</f>
        <v>2735600</v>
      </c>
    </row>
    <row r="22" spans="1:5" ht="20.100000000000001" customHeight="1">
      <c r="A22" s="67" t="s">
        <v>18</v>
      </c>
      <c r="B22" s="49">
        <v>41760</v>
      </c>
      <c r="C22" s="68" t="s">
        <v>51</v>
      </c>
      <c r="D22" s="68"/>
      <c r="E22" s="55">
        <v>736000</v>
      </c>
    </row>
    <row r="23" spans="1:5" ht="20.100000000000001" customHeight="1">
      <c r="A23" s="67"/>
      <c r="B23" s="49">
        <v>41761</v>
      </c>
      <c r="C23" s="68" t="s">
        <v>61</v>
      </c>
      <c r="D23" s="68"/>
      <c r="E23" s="55">
        <v>217000</v>
      </c>
    </row>
    <row r="24" spans="1:5" ht="20.100000000000001" customHeight="1">
      <c r="A24" s="67"/>
      <c r="B24" s="42">
        <v>41785</v>
      </c>
      <c r="C24" s="68" t="s">
        <v>30</v>
      </c>
      <c r="D24" s="68"/>
      <c r="E24" s="50">
        <v>730000</v>
      </c>
    </row>
    <row r="25" spans="1:5" ht="20.100000000000001" customHeight="1">
      <c r="A25" s="67"/>
      <c r="B25" s="49">
        <v>41786</v>
      </c>
      <c r="C25" s="68" t="s">
        <v>63</v>
      </c>
      <c r="D25" s="68"/>
      <c r="E25" s="55">
        <v>922000</v>
      </c>
    </row>
    <row r="26" spans="1:5" ht="20.100000000000001" customHeight="1">
      <c r="A26" s="65"/>
      <c r="B26" s="49">
        <v>41787</v>
      </c>
      <c r="C26" s="68" t="s">
        <v>29</v>
      </c>
      <c r="D26" s="68"/>
      <c r="E26" s="55">
        <v>470000</v>
      </c>
    </row>
    <row r="27" spans="1:5" ht="20.100000000000001" customHeight="1">
      <c r="A27" s="65"/>
      <c r="B27" s="49">
        <v>41788</v>
      </c>
      <c r="C27" s="68" t="s">
        <v>64</v>
      </c>
      <c r="D27" s="68"/>
      <c r="E27" s="55">
        <v>350000</v>
      </c>
    </row>
    <row r="28" spans="1:5" ht="20.100000000000001" customHeight="1">
      <c r="A28" s="65"/>
      <c r="B28" s="48" t="s">
        <v>16</v>
      </c>
      <c r="C28" s="70" t="s">
        <v>17</v>
      </c>
      <c r="D28" s="70"/>
      <c r="E28" s="41">
        <f>SUM(E22:E27)</f>
        <v>3425000</v>
      </c>
    </row>
    <row r="29" spans="1:5" ht="20.100000000000001" customHeight="1">
      <c r="A29" s="60" t="s">
        <v>19</v>
      </c>
      <c r="B29" s="52">
        <v>41760</v>
      </c>
      <c r="C29" s="53" t="s">
        <v>65</v>
      </c>
      <c r="D29" s="54"/>
      <c r="E29" s="55">
        <v>350000</v>
      </c>
    </row>
    <row r="30" spans="1:5" ht="20.100000000000001" customHeight="1">
      <c r="A30" s="60"/>
      <c r="B30" s="52">
        <v>41773</v>
      </c>
      <c r="C30" s="61" t="s">
        <v>54</v>
      </c>
      <c r="D30" s="61"/>
      <c r="E30" s="55">
        <v>1008000</v>
      </c>
    </row>
    <row r="31" spans="1:5" ht="20.100000000000001" customHeight="1">
      <c r="A31" s="60"/>
      <c r="B31" s="52">
        <v>41774</v>
      </c>
      <c r="C31" s="63" t="s">
        <v>57</v>
      </c>
      <c r="D31" s="63"/>
      <c r="E31" s="55">
        <v>251000</v>
      </c>
    </row>
    <row r="32" spans="1:5" ht="20.100000000000001" customHeight="1">
      <c r="A32" s="79"/>
      <c r="B32" s="49" t="s">
        <v>52</v>
      </c>
      <c r="C32" s="69" t="s">
        <v>20</v>
      </c>
      <c r="D32" s="62"/>
      <c r="E32" s="50">
        <v>450000</v>
      </c>
    </row>
    <row r="33" spans="1:5" ht="20.100000000000001" customHeight="1">
      <c r="A33" s="79"/>
      <c r="B33" s="48" t="s">
        <v>16</v>
      </c>
      <c r="C33" s="70" t="s">
        <v>27</v>
      </c>
      <c r="D33" s="70"/>
      <c r="E33" s="41">
        <f>SUM(E29:E32)</f>
        <v>2059000</v>
      </c>
    </row>
    <row r="34" spans="1:5" ht="20.100000000000001" customHeight="1">
      <c r="A34" s="71" t="s">
        <v>21</v>
      </c>
      <c r="B34" s="52" t="s">
        <v>52</v>
      </c>
      <c r="C34" s="61" t="s">
        <v>22</v>
      </c>
      <c r="D34" s="72"/>
      <c r="E34" s="55">
        <v>1034100</v>
      </c>
    </row>
    <row r="35" spans="1:5" ht="20.100000000000001" customHeight="1">
      <c r="A35" s="67"/>
      <c r="B35" s="52" t="s">
        <v>52</v>
      </c>
      <c r="C35" s="73" t="s">
        <v>23</v>
      </c>
      <c r="D35" s="73"/>
      <c r="E35" s="50">
        <v>1406240</v>
      </c>
    </row>
    <row r="36" spans="1:5" ht="20.100000000000001" customHeight="1">
      <c r="A36" s="67"/>
      <c r="B36" s="36" t="s">
        <v>16</v>
      </c>
      <c r="C36" s="59" t="s">
        <v>24</v>
      </c>
      <c r="D36" s="59"/>
      <c r="E36" s="11">
        <f>SUM(E34:E35)</f>
        <v>2440340</v>
      </c>
    </row>
    <row r="37" spans="1:5" ht="20.100000000000001" customHeight="1">
      <c r="A37" s="59" t="s">
        <v>25</v>
      </c>
      <c r="B37" s="59"/>
      <c r="C37" s="59" t="s">
        <v>223</v>
      </c>
      <c r="D37" s="59"/>
      <c r="E37" s="11">
        <f>SUM(E21,E28,E33,E36)</f>
        <v>10659940</v>
      </c>
    </row>
  </sheetData>
  <mergeCells count="32">
    <mergeCell ref="A34:A36"/>
    <mergeCell ref="C37:D37"/>
    <mergeCell ref="A37:B37"/>
    <mergeCell ref="C23:D23"/>
    <mergeCell ref="C34:D34"/>
    <mergeCell ref="C35:D35"/>
    <mergeCell ref="C36:D36"/>
    <mergeCell ref="C25:D25"/>
    <mergeCell ref="C27:D27"/>
    <mergeCell ref="C30:D30"/>
    <mergeCell ref="C26:D26"/>
    <mergeCell ref="C24:D24"/>
    <mergeCell ref="A29:A33"/>
    <mergeCell ref="C29:D29"/>
    <mergeCell ref="C33:D33"/>
    <mergeCell ref="C32:D32"/>
    <mergeCell ref="A22:A28"/>
    <mergeCell ref="C22:D22"/>
    <mergeCell ref="C28:D28"/>
    <mergeCell ref="C19:D19"/>
    <mergeCell ref="C20:D20"/>
    <mergeCell ref="A13:A21"/>
    <mergeCell ref="C21:D21"/>
    <mergeCell ref="C14:D14"/>
    <mergeCell ref="A1:E1"/>
    <mergeCell ref="A4:C4"/>
    <mergeCell ref="A8:C8"/>
    <mergeCell ref="A9:C9"/>
    <mergeCell ref="C12:D12"/>
    <mergeCell ref="A5:C5"/>
    <mergeCell ref="A6:C6"/>
    <mergeCell ref="A7:C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2"/>
  <sheetViews>
    <sheetView tabSelected="1" topLeftCell="A16" workbookViewId="0">
      <selection activeCell="C38" sqref="C38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26" t="s">
        <v>36</v>
      </c>
      <c r="B1" s="27"/>
      <c r="C1" s="27"/>
      <c r="D1" s="27"/>
      <c r="E1" s="28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0</v>
      </c>
      <c r="B3" s="3"/>
      <c r="C3" s="2"/>
      <c r="D3" s="2"/>
      <c r="E3" s="5" t="s">
        <v>1</v>
      </c>
    </row>
    <row r="4" spans="1:5" ht="20.100000000000001" customHeight="1">
      <c r="A4" s="57" t="s">
        <v>2</v>
      </c>
      <c r="B4" s="57"/>
      <c r="C4" s="57"/>
      <c r="D4" s="6" t="s">
        <v>3</v>
      </c>
      <c r="E4" s="6" t="s">
        <v>4</v>
      </c>
    </row>
    <row r="5" spans="1:5" ht="20.100000000000001" customHeight="1">
      <c r="A5" s="29" t="s">
        <v>5</v>
      </c>
      <c r="B5" s="30"/>
      <c r="C5" s="31"/>
      <c r="D5" s="15" t="str">
        <f>C17</f>
        <v>4건</v>
      </c>
      <c r="E5" s="16">
        <f>E17</f>
        <v>889400</v>
      </c>
    </row>
    <row r="6" spans="1:5" ht="20.100000000000001" customHeight="1">
      <c r="A6" s="14" t="s">
        <v>6</v>
      </c>
      <c r="B6" s="15"/>
      <c r="C6" s="14"/>
      <c r="D6" s="15" t="str">
        <f>C23</f>
        <v>5건</v>
      </c>
      <c r="E6" s="16">
        <f>E23</f>
        <v>1415400</v>
      </c>
    </row>
    <row r="7" spans="1:5" ht="20.100000000000001" customHeight="1">
      <c r="A7" s="29" t="s">
        <v>7</v>
      </c>
      <c r="B7" s="30"/>
      <c r="C7" s="31"/>
      <c r="D7" s="15" t="str">
        <f>C28</f>
        <v>3건</v>
      </c>
      <c r="E7" s="16">
        <f>E28</f>
        <v>2050000</v>
      </c>
    </row>
    <row r="8" spans="1:5" ht="20.100000000000001" customHeight="1">
      <c r="A8" s="58" t="s">
        <v>8</v>
      </c>
      <c r="B8" s="58"/>
      <c r="C8" s="58"/>
      <c r="D8" s="15" t="str">
        <f>C31</f>
        <v>2건</v>
      </c>
      <c r="E8" s="16">
        <f>E31</f>
        <v>1816700</v>
      </c>
    </row>
    <row r="9" spans="1:5" ht="20.100000000000001" customHeight="1">
      <c r="A9" s="59" t="s">
        <v>9</v>
      </c>
      <c r="B9" s="59"/>
      <c r="C9" s="59"/>
      <c r="D9" s="36" t="str">
        <f>C32</f>
        <v>14건</v>
      </c>
      <c r="E9" s="88">
        <f>SUM(E5:E8)</f>
        <v>6171500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10</v>
      </c>
      <c r="B11" s="3"/>
      <c r="C11" s="2"/>
      <c r="D11" s="2"/>
      <c r="E11" s="2"/>
    </row>
    <row r="12" spans="1:5" ht="20.100000000000001" customHeight="1">
      <c r="A12" s="6" t="s">
        <v>11</v>
      </c>
      <c r="B12" s="6" t="s">
        <v>12</v>
      </c>
      <c r="C12" s="57" t="s">
        <v>13</v>
      </c>
      <c r="D12" s="57"/>
      <c r="E12" s="6" t="s">
        <v>14</v>
      </c>
    </row>
    <row r="13" spans="1:5" ht="20.100000000000001" customHeight="1">
      <c r="A13" s="60" t="s">
        <v>15</v>
      </c>
      <c r="B13" s="42">
        <v>41802</v>
      </c>
      <c r="C13" s="63" t="s">
        <v>76</v>
      </c>
      <c r="D13" s="64"/>
      <c r="E13" s="89">
        <v>87400</v>
      </c>
    </row>
    <row r="14" spans="1:5" ht="20.100000000000001" customHeight="1">
      <c r="A14" s="60"/>
      <c r="B14" s="42">
        <v>41816</v>
      </c>
      <c r="C14" s="53" t="s">
        <v>74</v>
      </c>
      <c r="D14" s="54"/>
      <c r="E14" s="89">
        <v>234000</v>
      </c>
    </row>
    <row r="15" spans="1:5" ht="20.100000000000001" customHeight="1">
      <c r="A15" s="60"/>
      <c r="B15" s="42">
        <v>41817</v>
      </c>
      <c r="C15" s="63" t="s">
        <v>75</v>
      </c>
      <c r="D15" s="64"/>
      <c r="E15" s="89">
        <v>93000</v>
      </c>
    </row>
    <row r="16" spans="1:5" ht="20.100000000000001" customHeight="1">
      <c r="A16" s="60"/>
      <c r="B16" s="42">
        <v>41820</v>
      </c>
      <c r="C16" s="63" t="s">
        <v>73</v>
      </c>
      <c r="D16" s="64"/>
      <c r="E16" s="89">
        <v>475000</v>
      </c>
    </row>
    <row r="17" spans="1:5" ht="20.100000000000001" customHeight="1">
      <c r="A17" s="65"/>
      <c r="B17" s="38" t="s">
        <v>16</v>
      </c>
      <c r="C17" s="66" t="s">
        <v>27</v>
      </c>
      <c r="D17" s="66"/>
      <c r="E17" s="41">
        <f>SUM(E13:E16)</f>
        <v>889400</v>
      </c>
    </row>
    <row r="18" spans="1:5" ht="20.100000000000001" customHeight="1">
      <c r="A18" s="67" t="s">
        <v>18</v>
      </c>
      <c r="B18" s="49">
        <v>41792</v>
      </c>
      <c r="C18" s="68" t="s">
        <v>67</v>
      </c>
      <c r="D18" s="68"/>
      <c r="E18" s="55">
        <v>286000</v>
      </c>
    </row>
    <row r="19" spans="1:5" ht="20.100000000000001" customHeight="1">
      <c r="A19" s="65"/>
      <c r="B19" s="42">
        <v>41799</v>
      </c>
      <c r="C19" s="69" t="s">
        <v>68</v>
      </c>
      <c r="D19" s="69"/>
      <c r="E19" s="50">
        <v>251000</v>
      </c>
    </row>
    <row r="20" spans="1:5" ht="20.100000000000001" customHeight="1">
      <c r="A20" s="65"/>
      <c r="B20" s="42">
        <v>41800</v>
      </c>
      <c r="C20" s="69" t="s">
        <v>66</v>
      </c>
      <c r="D20" s="69"/>
      <c r="E20" s="50">
        <v>114400</v>
      </c>
    </row>
    <row r="21" spans="1:5" ht="20.100000000000001" customHeight="1">
      <c r="A21" s="65"/>
      <c r="B21" s="42">
        <v>41803</v>
      </c>
      <c r="C21" s="51" t="s">
        <v>70</v>
      </c>
      <c r="D21" s="51"/>
      <c r="E21" s="50">
        <v>175000</v>
      </c>
    </row>
    <row r="22" spans="1:5" ht="20.100000000000001" customHeight="1">
      <c r="A22" s="65"/>
      <c r="B22" s="42">
        <v>41815</v>
      </c>
      <c r="C22" s="69" t="s">
        <v>72</v>
      </c>
      <c r="D22" s="69"/>
      <c r="E22" s="50">
        <v>589000</v>
      </c>
    </row>
    <row r="23" spans="1:5" ht="20.100000000000001" customHeight="1">
      <c r="A23" s="65"/>
      <c r="B23" s="48" t="s">
        <v>16</v>
      </c>
      <c r="C23" s="70" t="s">
        <v>26</v>
      </c>
      <c r="D23" s="70"/>
      <c r="E23" s="41">
        <f>SUM(E18:E22)</f>
        <v>1415400</v>
      </c>
    </row>
    <row r="24" spans="1:5" ht="20.100000000000001" customHeight="1">
      <c r="A24" s="60" t="s">
        <v>19</v>
      </c>
      <c r="B24" s="52">
        <v>41801</v>
      </c>
      <c r="C24" s="61" t="s">
        <v>32</v>
      </c>
      <c r="D24" s="61"/>
      <c r="E24" s="55">
        <v>212000</v>
      </c>
    </row>
    <row r="25" spans="1:5" ht="20.100000000000001" customHeight="1">
      <c r="A25" s="60"/>
      <c r="B25" s="52">
        <v>41812</v>
      </c>
      <c r="C25" s="61" t="s">
        <v>71</v>
      </c>
      <c r="D25" s="61"/>
      <c r="E25" s="55">
        <v>480000</v>
      </c>
    </row>
    <row r="26" spans="1:5" ht="20.100000000000001" customHeight="1">
      <c r="A26" s="60"/>
      <c r="B26" s="52">
        <v>41814</v>
      </c>
      <c r="C26" s="63" t="s">
        <v>50</v>
      </c>
      <c r="D26" s="63"/>
      <c r="E26" s="55">
        <v>408000</v>
      </c>
    </row>
    <row r="27" spans="1:5" ht="20.100000000000001" customHeight="1">
      <c r="A27" s="67"/>
      <c r="B27" s="49" t="s">
        <v>69</v>
      </c>
      <c r="C27" s="69" t="s">
        <v>20</v>
      </c>
      <c r="D27" s="62"/>
      <c r="E27" s="50">
        <v>950000</v>
      </c>
    </row>
    <row r="28" spans="1:5" ht="20.100000000000001" customHeight="1">
      <c r="A28" s="67"/>
      <c r="B28" s="48" t="s">
        <v>16</v>
      </c>
      <c r="C28" s="70" t="s">
        <v>77</v>
      </c>
      <c r="D28" s="70"/>
      <c r="E28" s="41">
        <f>SUM(E24:E27)</f>
        <v>2050000</v>
      </c>
    </row>
    <row r="29" spans="1:5" ht="20.100000000000001" customHeight="1">
      <c r="A29" s="71" t="s">
        <v>21</v>
      </c>
      <c r="B29" s="52" t="s">
        <v>69</v>
      </c>
      <c r="C29" s="53" t="s">
        <v>22</v>
      </c>
      <c r="D29" s="54"/>
      <c r="E29" s="55">
        <v>1036700</v>
      </c>
    </row>
    <row r="30" spans="1:5" ht="20.100000000000001" customHeight="1">
      <c r="A30" s="67"/>
      <c r="B30" s="52" t="s">
        <v>69</v>
      </c>
      <c r="C30" s="73" t="s">
        <v>23</v>
      </c>
      <c r="D30" s="73"/>
      <c r="E30" s="50">
        <v>780000</v>
      </c>
    </row>
    <row r="31" spans="1:5" ht="20.100000000000001" customHeight="1">
      <c r="A31" s="67"/>
      <c r="B31" s="36" t="s">
        <v>16</v>
      </c>
      <c r="C31" s="59" t="s">
        <v>24</v>
      </c>
      <c r="D31" s="59"/>
      <c r="E31" s="11">
        <f>SUM(E29:E30)</f>
        <v>1816700</v>
      </c>
    </row>
    <row r="32" spans="1:5" ht="20.100000000000001" customHeight="1">
      <c r="A32" s="59" t="s">
        <v>25</v>
      </c>
      <c r="B32" s="59"/>
      <c r="C32" s="59" t="s">
        <v>224</v>
      </c>
      <c r="D32" s="59"/>
      <c r="E32" s="11">
        <f>SUM(E17,E23,E28,E31)</f>
        <v>6171500</v>
      </c>
    </row>
  </sheetData>
  <mergeCells count="27">
    <mergeCell ref="A13:A17"/>
    <mergeCell ref="C17:D17"/>
    <mergeCell ref="C25:D25"/>
    <mergeCell ref="A18:A23"/>
    <mergeCell ref="C18:D18"/>
    <mergeCell ref="C19:D19"/>
    <mergeCell ref="C23:D23"/>
    <mergeCell ref="C20:D20"/>
    <mergeCell ref="C22:D22"/>
    <mergeCell ref="C14:D14"/>
    <mergeCell ref="A29:A31"/>
    <mergeCell ref="C32:D32"/>
    <mergeCell ref="A32:B32"/>
    <mergeCell ref="A24:A28"/>
    <mergeCell ref="C24:D24"/>
    <mergeCell ref="C28:D28"/>
    <mergeCell ref="C27:D27"/>
    <mergeCell ref="C29:D29"/>
    <mergeCell ref="C30:D30"/>
    <mergeCell ref="C31:D31"/>
    <mergeCell ref="A1:E1"/>
    <mergeCell ref="A4:C4"/>
    <mergeCell ref="A8:C8"/>
    <mergeCell ref="A9:C9"/>
    <mergeCell ref="C12:D12"/>
    <mergeCell ref="A5:C5"/>
    <mergeCell ref="A7:C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4"/>
  <sheetViews>
    <sheetView tabSelected="1" topLeftCell="A29" workbookViewId="0">
      <selection activeCell="C38" sqref="C38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26" t="s">
        <v>152</v>
      </c>
      <c r="B1" s="27"/>
      <c r="C1" s="27"/>
      <c r="D1" s="27"/>
      <c r="E1" s="56"/>
    </row>
    <row r="2" spans="1:5" ht="13.5">
      <c r="A2" s="2"/>
      <c r="B2" s="3"/>
      <c r="C2" s="2"/>
      <c r="D2" s="2"/>
      <c r="E2" s="2"/>
    </row>
    <row r="3" spans="1:5" ht="22.5">
      <c r="A3" s="4" t="s">
        <v>78</v>
      </c>
      <c r="B3" s="3"/>
      <c r="C3" s="2"/>
      <c r="D3" s="2"/>
      <c r="E3" s="5" t="s">
        <v>79</v>
      </c>
    </row>
    <row r="4" spans="1:5" s="13" customFormat="1" ht="21" customHeight="1">
      <c r="A4" s="57" t="s">
        <v>206</v>
      </c>
      <c r="B4" s="57"/>
      <c r="C4" s="57"/>
      <c r="D4" s="6" t="s">
        <v>207</v>
      </c>
      <c r="E4" s="6" t="s">
        <v>208</v>
      </c>
    </row>
    <row r="5" spans="1:5" s="13" customFormat="1" ht="20.100000000000001" customHeight="1">
      <c r="A5" s="29" t="s">
        <v>209</v>
      </c>
      <c r="B5" s="30"/>
      <c r="C5" s="31"/>
      <c r="D5" s="15" t="s">
        <v>210</v>
      </c>
      <c r="E5" s="19">
        <v>343000</v>
      </c>
    </row>
    <row r="6" spans="1:5" s="13" customFormat="1" ht="20.100000000000001" customHeight="1">
      <c r="A6" s="14" t="s">
        <v>211</v>
      </c>
      <c r="B6" s="15"/>
      <c r="C6" s="14"/>
      <c r="D6" s="15" t="s">
        <v>212</v>
      </c>
      <c r="E6" s="55">
        <v>1362800</v>
      </c>
    </row>
    <row r="7" spans="1:5" s="13" customFormat="1" ht="20.100000000000001" customHeight="1">
      <c r="A7" s="29" t="s">
        <v>213</v>
      </c>
      <c r="B7" s="30"/>
      <c r="C7" s="31"/>
      <c r="D7" s="15" t="s">
        <v>214</v>
      </c>
      <c r="E7" s="19">
        <v>2233500</v>
      </c>
    </row>
    <row r="8" spans="1:5" s="13" customFormat="1" ht="20.100000000000001" customHeight="1">
      <c r="A8" s="58" t="s">
        <v>88</v>
      </c>
      <c r="B8" s="58"/>
      <c r="C8" s="58"/>
      <c r="D8" s="15" t="s">
        <v>89</v>
      </c>
      <c r="E8" s="19">
        <v>1753473</v>
      </c>
    </row>
    <row r="9" spans="1:5" s="13" customFormat="1" ht="20.100000000000001" customHeight="1">
      <c r="A9" s="59" t="s">
        <v>90</v>
      </c>
      <c r="B9" s="59"/>
      <c r="C9" s="59"/>
      <c r="D9" s="36" t="s">
        <v>91</v>
      </c>
      <c r="E9" s="90">
        <f>SUM(E5:E8)</f>
        <v>5692773</v>
      </c>
    </row>
    <row r="10" spans="1:5" ht="13.5">
      <c r="A10" s="2"/>
      <c r="B10" s="3"/>
      <c r="C10" s="2"/>
      <c r="D10" s="2"/>
      <c r="E10" s="2"/>
    </row>
    <row r="11" spans="1:5" ht="22.5">
      <c r="A11" s="4" t="s">
        <v>92</v>
      </c>
      <c r="B11" s="3"/>
      <c r="C11" s="2"/>
      <c r="D11" s="2"/>
      <c r="E11" s="2"/>
    </row>
    <row r="12" spans="1:5" ht="20.100000000000001" customHeight="1">
      <c r="A12" s="6" t="s">
        <v>93</v>
      </c>
      <c r="B12" s="6" t="s">
        <v>94</v>
      </c>
      <c r="C12" s="57" t="s">
        <v>95</v>
      </c>
      <c r="D12" s="57"/>
      <c r="E12" s="6" t="s">
        <v>96</v>
      </c>
    </row>
    <row r="13" spans="1:5" ht="20.100000000000001" customHeight="1">
      <c r="A13" s="60" t="s">
        <v>205</v>
      </c>
      <c r="B13" s="52">
        <v>41746</v>
      </c>
      <c r="C13" s="74" t="s">
        <v>98</v>
      </c>
      <c r="D13" s="74"/>
      <c r="E13" s="89">
        <v>343000</v>
      </c>
    </row>
    <row r="14" spans="1:5" ht="20.100000000000001" customHeight="1">
      <c r="A14" s="76"/>
      <c r="B14" s="38" t="s">
        <v>99</v>
      </c>
      <c r="C14" s="39" t="s">
        <v>210</v>
      </c>
      <c r="D14" s="40"/>
      <c r="E14" s="41">
        <f>SUM(E13:E13)</f>
        <v>343000</v>
      </c>
    </row>
    <row r="15" spans="1:5" ht="20.100000000000001" customHeight="1">
      <c r="A15" s="77" t="s">
        <v>215</v>
      </c>
      <c r="B15" s="42">
        <v>41752</v>
      </c>
      <c r="C15" s="74" t="s">
        <v>101</v>
      </c>
      <c r="D15" s="74"/>
      <c r="E15" s="50">
        <v>184000</v>
      </c>
    </row>
    <row r="16" spans="1:5" ht="20.100000000000001" customHeight="1">
      <c r="A16" s="75"/>
      <c r="B16" s="42">
        <v>41744</v>
      </c>
      <c r="C16" s="74" t="s">
        <v>102</v>
      </c>
      <c r="D16" s="74"/>
      <c r="E16" s="50">
        <v>460000</v>
      </c>
    </row>
    <row r="17" spans="1:5" ht="20.100000000000001" customHeight="1">
      <c r="A17" s="75"/>
      <c r="B17" s="42">
        <v>41740</v>
      </c>
      <c r="C17" s="74" t="s">
        <v>103</v>
      </c>
      <c r="D17" s="74"/>
      <c r="E17" s="50">
        <v>326800</v>
      </c>
    </row>
    <row r="18" spans="1:5" ht="20.100000000000001" customHeight="1">
      <c r="A18" s="75"/>
      <c r="B18" s="42">
        <v>41757</v>
      </c>
      <c r="C18" s="74" t="s">
        <v>102</v>
      </c>
      <c r="D18" s="74"/>
      <c r="E18" s="50">
        <v>120000</v>
      </c>
    </row>
    <row r="19" spans="1:5" ht="20.100000000000001" customHeight="1">
      <c r="A19" s="75"/>
      <c r="B19" s="42">
        <v>41738</v>
      </c>
      <c r="C19" s="74" t="s">
        <v>104</v>
      </c>
      <c r="D19" s="74"/>
      <c r="E19" s="50">
        <v>272000</v>
      </c>
    </row>
    <row r="20" spans="1:5" ht="20.100000000000001" customHeight="1">
      <c r="A20" s="75"/>
      <c r="B20" s="48" t="s">
        <v>99</v>
      </c>
      <c r="C20" s="70" t="s">
        <v>212</v>
      </c>
      <c r="D20" s="70"/>
      <c r="E20" s="41">
        <f>SUM(E15:E19)</f>
        <v>1362800</v>
      </c>
    </row>
    <row r="21" spans="1:5" ht="20.100000000000001" customHeight="1">
      <c r="A21" s="60" t="s">
        <v>105</v>
      </c>
      <c r="B21" s="49">
        <v>41736</v>
      </c>
      <c r="C21" s="69" t="s">
        <v>106</v>
      </c>
      <c r="D21" s="69"/>
      <c r="E21" s="50">
        <v>183000</v>
      </c>
    </row>
    <row r="22" spans="1:5" ht="20.100000000000001" customHeight="1">
      <c r="A22" s="77"/>
      <c r="B22" s="49">
        <v>41737</v>
      </c>
      <c r="C22" s="69" t="s">
        <v>107</v>
      </c>
      <c r="D22" s="69"/>
      <c r="E22" s="50">
        <v>220000</v>
      </c>
    </row>
    <row r="23" spans="1:5" ht="20.100000000000001" customHeight="1">
      <c r="A23" s="77"/>
      <c r="B23" s="49">
        <v>41739</v>
      </c>
      <c r="C23" s="69" t="s">
        <v>108</v>
      </c>
      <c r="D23" s="69"/>
      <c r="E23" s="50">
        <v>200000</v>
      </c>
    </row>
    <row r="24" spans="1:5" ht="20.100000000000001" customHeight="1">
      <c r="A24" s="77"/>
      <c r="B24" s="49">
        <v>41740</v>
      </c>
      <c r="C24" s="69" t="s">
        <v>109</v>
      </c>
      <c r="D24" s="69"/>
      <c r="E24" s="50">
        <v>128000</v>
      </c>
    </row>
    <row r="25" spans="1:5" ht="20.100000000000001" customHeight="1">
      <c r="A25" s="77"/>
      <c r="B25" s="49">
        <v>41744</v>
      </c>
      <c r="C25" s="69" t="s">
        <v>110</v>
      </c>
      <c r="D25" s="69"/>
      <c r="E25" s="50">
        <v>207000</v>
      </c>
    </row>
    <row r="26" spans="1:5" ht="20.100000000000001" customHeight="1">
      <c r="A26" s="77"/>
      <c r="B26" s="49">
        <v>41746</v>
      </c>
      <c r="C26" s="51" t="s">
        <v>111</v>
      </c>
      <c r="D26" s="51"/>
      <c r="E26" s="50">
        <v>252000</v>
      </c>
    </row>
    <row r="27" spans="1:5" ht="20.100000000000001" customHeight="1">
      <c r="A27" s="77"/>
      <c r="B27" s="49">
        <v>41747</v>
      </c>
      <c r="C27" s="69" t="s">
        <v>112</v>
      </c>
      <c r="D27" s="69"/>
      <c r="E27" s="50">
        <v>21000</v>
      </c>
    </row>
    <row r="28" spans="1:5" ht="20.100000000000001" customHeight="1">
      <c r="A28" s="77"/>
      <c r="B28" s="49">
        <v>41750</v>
      </c>
      <c r="C28" s="69" t="s">
        <v>113</v>
      </c>
      <c r="D28" s="69"/>
      <c r="E28" s="50">
        <v>205000</v>
      </c>
    </row>
    <row r="29" spans="1:5" ht="20.100000000000001" customHeight="1">
      <c r="A29" s="77"/>
      <c r="B29" s="49">
        <v>41751</v>
      </c>
      <c r="C29" s="80" t="s">
        <v>114</v>
      </c>
      <c r="D29" s="81"/>
      <c r="E29" s="84">
        <v>271000</v>
      </c>
    </row>
    <row r="30" spans="1:5" ht="20.100000000000001" customHeight="1">
      <c r="A30" s="77"/>
      <c r="B30" s="49">
        <v>41754</v>
      </c>
      <c r="C30" s="82" t="s">
        <v>115</v>
      </c>
      <c r="D30" s="82"/>
      <c r="E30" s="84">
        <v>209000</v>
      </c>
    </row>
    <row r="31" spans="1:5" ht="20.100000000000001" customHeight="1">
      <c r="A31" s="77"/>
      <c r="B31" s="83">
        <v>41757</v>
      </c>
      <c r="C31" s="87" t="s">
        <v>116</v>
      </c>
      <c r="D31" s="86"/>
      <c r="E31" s="84">
        <v>337500</v>
      </c>
    </row>
    <row r="32" spans="1:5" ht="20.100000000000001" customHeight="1">
      <c r="A32" s="77"/>
      <c r="B32" s="48" t="s">
        <v>99</v>
      </c>
      <c r="C32" s="70" t="s">
        <v>214</v>
      </c>
      <c r="D32" s="70"/>
      <c r="E32" s="41">
        <f>SUM(E21:E31)</f>
        <v>2233500</v>
      </c>
    </row>
    <row r="33" spans="1:5" ht="20.100000000000001" customHeight="1">
      <c r="A33" s="78" t="s">
        <v>216</v>
      </c>
      <c r="B33" s="52" t="s">
        <v>47</v>
      </c>
      <c r="C33" s="61" t="s">
        <v>118</v>
      </c>
      <c r="D33" s="61"/>
      <c r="E33" s="55">
        <f>19253+129000+450000+218500+119000</f>
        <v>935753</v>
      </c>
    </row>
    <row r="34" spans="1:5" ht="20.100000000000001" customHeight="1">
      <c r="A34" s="77"/>
      <c r="B34" s="52" t="s">
        <v>47</v>
      </c>
      <c r="C34" s="73" t="s">
        <v>119</v>
      </c>
      <c r="D34" s="73"/>
      <c r="E34" s="50">
        <f>257700+126220+350000+29100+54700</f>
        <v>817720</v>
      </c>
    </row>
    <row r="35" spans="1:5" ht="20.100000000000001" customHeight="1">
      <c r="A35" s="77"/>
      <c r="B35" s="36" t="s">
        <v>99</v>
      </c>
      <c r="C35" s="59" t="s">
        <v>89</v>
      </c>
      <c r="D35" s="59"/>
      <c r="E35" s="11">
        <f>SUM(E33:E34)</f>
        <v>1753473</v>
      </c>
    </row>
    <row r="36" spans="1:5" ht="20.100000000000001" customHeight="1">
      <c r="A36" s="59" t="s">
        <v>120</v>
      </c>
      <c r="B36" s="59"/>
      <c r="C36" s="59" t="s">
        <v>91</v>
      </c>
      <c r="D36" s="59"/>
      <c r="E36" s="11">
        <f>SUM(E14,E20,E32,E35)</f>
        <v>5692773</v>
      </c>
    </row>
    <row r="44" spans="1:5">
      <c r="D44" s="20"/>
    </row>
  </sheetData>
  <mergeCells count="34">
    <mergeCell ref="A13:A14"/>
    <mergeCell ref="C13:D13"/>
    <mergeCell ref="C14:D14"/>
    <mergeCell ref="A5:C5"/>
    <mergeCell ref="A7:C7"/>
    <mergeCell ref="A1:E1"/>
    <mergeCell ref="A4:C4"/>
    <mergeCell ref="A8:C8"/>
    <mergeCell ref="A9:C9"/>
    <mergeCell ref="C12:D12"/>
    <mergeCell ref="A15:A20"/>
    <mergeCell ref="C15:D15"/>
    <mergeCell ref="C16:D16"/>
    <mergeCell ref="C17:D17"/>
    <mergeCell ref="C18:D18"/>
    <mergeCell ref="C19:D19"/>
    <mergeCell ref="C20:D20"/>
    <mergeCell ref="A36:B36"/>
    <mergeCell ref="C36:D36"/>
    <mergeCell ref="A21:A32"/>
    <mergeCell ref="C21:D21"/>
    <mergeCell ref="C22:D22"/>
    <mergeCell ref="C23:D23"/>
    <mergeCell ref="C24:D24"/>
    <mergeCell ref="C25:D25"/>
    <mergeCell ref="C27:D27"/>
    <mergeCell ref="C28:D28"/>
    <mergeCell ref="C29:D29"/>
    <mergeCell ref="C30:D30"/>
    <mergeCell ref="C32:D32"/>
    <mergeCell ref="A33:A35"/>
    <mergeCell ref="C33:D33"/>
    <mergeCell ref="C34:D34"/>
    <mergeCell ref="C35:D35"/>
  </mergeCells>
  <phoneticPr fontId="3" type="noConversion"/>
  <pageMargins left="0.57999999999999996" right="0.65" top="0.98425196850393704" bottom="0.98425196850393704" header="0.51181102362204722" footer="0.51181102362204722"/>
  <pageSetup paperSize="9" scale="9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0"/>
  <sheetViews>
    <sheetView tabSelected="1" topLeftCell="A16" zoomScale="85" zoomScaleNormal="85" workbookViewId="0">
      <selection activeCell="C38" sqref="C38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26" t="s">
        <v>153</v>
      </c>
      <c r="B1" s="27"/>
      <c r="C1" s="27"/>
      <c r="D1" s="27"/>
      <c r="E1" s="28"/>
    </row>
    <row r="2" spans="1:5" ht="13.5">
      <c r="A2" s="2"/>
      <c r="B2" s="3"/>
      <c r="C2" s="2"/>
      <c r="D2" s="2"/>
      <c r="E2" s="2"/>
    </row>
    <row r="3" spans="1:5" ht="22.5">
      <c r="A3" s="4" t="s">
        <v>78</v>
      </c>
      <c r="B3" s="3"/>
      <c r="C3" s="2"/>
      <c r="D3" s="2"/>
      <c r="E3" s="5" t="s">
        <v>79</v>
      </c>
    </row>
    <row r="4" spans="1:5" ht="20.100000000000001" customHeight="1">
      <c r="A4" s="57" t="s">
        <v>206</v>
      </c>
      <c r="B4" s="57"/>
      <c r="C4" s="57"/>
      <c r="D4" s="6" t="s">
        <v>207</v>
      </c>
      <c r="E4" s="6" t="s">
        <v>208</v>
      </c>
    </row>
    <row r="5" spans="1:5" ht="20.100000000000001" customHeight="1">
      <c r="A5" s="29" t="s">
        <v>209</v>
      </c>
      <c r="B5" s="30"/>
      <c r="C5" s="31"/>
      <c r="D5" s="15" t="s">
        <v>121</v>
      </c>
      <c r="E5" s="16">
        <v>1277000</v>
      </c>
    </row>
    <row r="6" spans="1:5" ht="20.100000000000001" customHeight="1">
      <c r="A6" s="21" t="s">
        <v>211</v>
      </c>
      <c r="B6" s="14"/>
      <c r="C6" s="14"/>
      <c r="D6" s="15" t="s">
        <v>122</v>
      </c>
      <c r="E6" s="17">
        <v>2195000</v>
      </c>
    </row>
    <row r="7" spans="1:5" ht="20.100000000000001" customHeight="1">
      <c r="A7" s="29" t="s">
        <v>213</v>
      </c>
      <c r="B7" s="30"/>
      <c r="C7" s="31"/>
      <c r="D7" s="15" t="s">
        <v>214</v>
      </c>
      <c r="E7" s="16">
        <v>2235000</v>
      </c>
    </row>
    <row r="8" spans="1:5" ht="20.100000000000001" customHeight="1">
      <c r="A8" s="58" t="s">
        <v>88</v>
      </c>
      <c r="B8" s="58"/>
      <c r="C8" s="58"/>
      <c r="D8" s="15" t="s">
        <v>89</v>
      </c>
      <c r="E8" s="16">
        <v>1536600</v>
      </c>
    </row>
    <row r="9" spans="1:5" ht="20.100000000000001" customHeight="1">
      <c r="A9" s="59" t="s">
        <v>90</v>
      </c>
      <c r="B9" s="59"/>
      <c r="C9" s="59"/>
      <c r="D9" s="36" t="s">
        <v>123</v>
      </c>
      <c r="E9" s="37">
        <f>SUM(E5:E8)</f>
        <v>7243600</v>
      </c>
    </row>
    <row r="10" spans="1:5" ht="13.5">
      <c r="A10" s="2"/>
      <c r="B10" s="3"/>
      <c r="C10" s="2"/>
      <c r="D10" s="2"/>
      <c r="E10" s="2"/>
    </row>
    <row r="11" spans="1:5" ht="22.5">
      <c r="A11" s="4" t="s">
        <v>92</v>
      </c>
      <c r="B11" s="3"/>
      <c r="C11" s="2"/>
      <c r="D11" s="2"/>
      <c r="E11" s="2"/>
    </row>
    <row r="12" spans="1:5" ht="20.100000000000001" customHeight="1">
      <c r="A12" s="6" t="s">
        <v>93</v>
      </c>
      <c r="B12" s="6" t="s">
        <v>94</v>
      </c>
      <c r="C12" s="57" t="s">
        <v>95</v>
      </c>
      <c r="D12" s="57"/>
      <c r="E12" s="6" t="s">
        <v>96</v>
      </c>
    </row>
    <row r="13" spans="1:5" ht="20.100000000000001" customHeight="1">
      <c r="A13" s="60" t="s">
        <v>97</v>
      </c>
      <c r="B13" s="52">
        <v>41775</v>
      </c>
      <c r="C13" s="69" t="s">
        <v>124</v>
      </c>
      <c r="D13" s="85"/>
      <c r="E13" s="12">
        <v>450000</v>
      </c>
    </row>
    <row r="14" spans="1:5" ht="20.100000000000001" customHeight="1">
      <c r="A14" s="76"/>
      <c r="B14" s="52">
        <v>41782</v>
      </c>
      <c r="C14" s="69" t="s">
        <v>125</v>
      </c>
      <c r="D14" s="69"/>
      <c r="E14" s="12">
        <v>387000</v>
      </c>
    </row>
    <row r="15" spans="1:5" ht="20.100000000000001" customHeight="1">
      <c r="A15" s="76"/>
      <c r="B15" s="52">
        <v>41787</v>
      </c>
      <c r="C15" s="69" t="s">
        <v>98</v>
      </c>
      <c r="D15" s="69"/>
      <c r="E15" s="12">
        <v>440000</v>
      </c>
    </row>
    <row r="16" spans="1:5" ht="20.100000000000001" customHeight="1">
      <c r="A16" s="76"/>
      <c r="B16" s="38" t="s">
        <v>99</v>
      </c>
      <c r="C16" s="66" t="s">
        <v>121</v>
      </c>
      <c r="D16" s="66"/>
      <c r="E16" s="41">
        <f>SUM(E13:E15)</f>
        <v>1277000</v>
      </c>
    </row>
    <row r="17" spans="1:5" ht="20.100000000000001" customHeight="1">
      <c r="A17" s="77" t="s">
        <v>215</v>
      </c>
      <c r="B17" s="42">
        <v>41774</v>
      </c>
      <c r="C17" s="69" t="s">
        <v>102</v>
      </c>
      <c r="D17" s="69"/>
      <c r="E17" s="45">
        <v>193000</v>
      </c>
    </row>
    <row r="18" spans="1:5" ht="20.100000000000001" customHeight="1">
      <c r="A18" s="75"/>
      <c r="B18" s="42">
        <v>41778</v>
      </c>
      <c r="C18" s="69" t="s">
        <v>126</v>
      </c>
      <c r="D18" s="69"/>
      <c r="E18" s="45">
        <v>248000</v>
      </c>
    </row>
    <row r="19" spans="1:5" ht="20.100000000000001" customHeight="1">
      <c r="A19" s="75"/>
      <c r="B19" s="42">
        <v>41779</v>
      </c>
      <c r="C19" s="69" t="s">
        <v>127</v>
      </c>
      <c r="D19" s="69"/>
      <c r="E19" s="45">
        <v>235000</v>
      </c>
    </row>
    <row r="20" spans="1:5" ht="20.100000000000001" customHeight="1">
      <c r="A20" s="75"/>
      <c r="B20" s="42">
        <v>41779</v>
      </c>
      <c r="C20" s="69" t="s">
        <v>128</v>
      </c>
      <c r="D20" s="69"/>
      <c r="E20" s="45">
        <v>280000</v>
      </c>
    </row>
    <row r="21" spans="1:5" ht="20.100000000000001" customHeight="1">
      <c r="A21" s="75"/>
      <c r="B21" s="42">
        <v>41785</v>
      </c>
      <c r="C21" s="69" t="s">
        <v>103</v>
      </c>
      <c r="D21" s="69"/>
      <c r="E21" s="45">
        <v>439000</v>
      </c>
    </row>
    <row r="22" spans="1:5" ht="20.100000000000001" customHeight="1">
      <c r="A22" s="75"/>
      <c r="B22" s="42">
        <v>41786</v>
      </c>
      <c r="C22" s="69" t="s">
        <v>104</v>
      </c>
      <c r="D22" s="69"/>
      <c r="E22" s="45">
        <v>450000</v>
      </c>
    </row>
    <row r="23" spans="1:5" ht="20.100000000000001" customHeight="1">
      <c r="A23" s="75"/>
      <c r="B23" s="42">
        <v>41788</v>
      </c>
      <c r="C23" s="69" t="s">
        <v>129</v>
      </c>
      <c r="D23" s="69"/>
      <c r="E23" s="45">
        <v>350000</v>
      </c>
    </row>
    <row r="24" spans="1:5" ht="20.100000000000001" customHeight="1">
      <c r="A24" s="75"/>
      <c r="B24" s="48" t="s">
        <v>99</v>
      </c>
      <c r="C24" s="70" t="s">
        <v>122</v>
      </c>
      <c r="D24" s="70"/>
      <c r="E24" s="41">
        <f>SUM(E17:E23)</f>
        <v>2195000</v>
      </c>
    </row>
    <row r="25" spans="1:5" ht="20.100000000000001" customHeight="1">
      <c r="A25" s="60" t="s">
        <v>105</v>
      </c>
      <c r="B25" s="49">
        <v>41760</v>
      </c>
      <c r="C25" s="69" t="s">
        <v>116</v>
      </c>
      <c r="D25" s="69"/>
      <c r="E25" s="50">
        <v>195000</v>
      </c>
    </row>
    <row r="26" spans="1:5" ht="20.100000000000001" customHeight="1">
      <c r="A26" s="77"/>
      <c r="B26" s="49">
        <v>41760</v>
      </c>
      <c r="C26" s="69" t="s">
        <v>130</v>
      </c>
      <c r="D26" s="69"/>
      <c r="E26" s="50">
        <v>222000</v>
      </c>
    </row>
    <row r="27" spans="1:5" ht="20.100000000000001" customHeight="1">
      <c r="A27" s="77"/>
      <c r="B27" s="49">
        <v>41766</v>
      </c>
      <c r="C27" s="69" t="s">
        <v>131</v>
      </c>
      <c r="D27" s="69"/>
      <c r="E27" s="50">
        <v>192000</v>
      </c>
    </row>
    <row r="28" spans="1:5" ht="20.100000000000001" customHeight="1">
      <c r="A28" s="77"/>
      <c r="B28" s="49">
        <v>41767</v>
      </c>
      <c r="C28" s="69" t="s">
        <v>132</v>
      </c>
      <c r="D28" s="69"/>
      <c r="E28" s="50">
        <v>143000</v>
      </c>
    </row>
    <row r="29" spans="1:5" ht="20.100000000000001" customHeight="1">
      <c r="A29" s="77"/>
      <c r="B29" s="49">
        <v>41768</v>
      </c>
      <c r="C29" s="69" t="s">
        <v>133</v>
      </c>
      <c r="D29" s="69"/>
      <c r="E29" s="50">
        <v>239000</v>
      </c>
    </row>
    <row r="30" spans="1:5" ht="20.100000000000001" customHeight="1">
      <c r="A30" s="77"/>
      <c r="B30" s="49">
        <v>41771</v>
      </c>
      <c r="C30" s="69" t="s">
        <v>72</v>
      </c>
      <c r="D30" s="69"/>
      <c r="E30" s="50">
        <v>366000</v>
      </c>
    </row>
    <row r="31" spans="1:5" ht="20.100000000000001" customHeight="1">
      <c r="A31" s="77"/>
      <c r="B31" s="49">
        <v>41778</v>
      </c>
      <c r="C31" s="69" t="s">
        <v>134</v>
      </c>
      <c r="D31" s="69"/>
      <c r="E31" s="50">
        <v>196000</v>
      </c>
    </row>
    <row r="32" spans="1:5" ht="20.100000000000001" customHeight="1">
      <c r="A32" s="77"/>
      <c r="B32" s="49">
        <v>41781</v>
      </c>
      <c r="C32" s="69" t="s">
        <v>135</v>
      </c>
      <c r="D32" s="69"/>
      <c r="E32" s="50">
        <v>207000</v>
      </c>
    </row>
    <row r="33" spans="1:5" ht="20.100000000000001" customHeight="1">
      <c r="A33" s="77"/>
      <c r="B33" s="49">
        <v>41782</v>
      </c>
      <c r="C33" s="69" t="s">
        <v>115</v>
      </c>
      <c r="D33" s="69"/>
      <c r="E33" s="18">
        <v>90000</v>
      </c>
    </row>
    <row r="34" spans="1:5" ht="20.100000000000001" customHeight="1">
      <c r="A34" s="77"/>
      <c r="B34" s="49">
        <v>41785</v>
      </c>
      <c r="C34" s="69" t="s">
        <v>136</v>
      </c>
      <c r="D34" s="69"/>
      <c r="E34" s="18">
        <v>195000</v>
      </c>
    </row>
    <row r="35" spans="1:5" ht="20.100000000000001" customHeight="1">
      <c r="A35" s="77"/>
      <c r="B35" s="49">
        <v>41786</v>
      </c>
      <c r="C35" s="69" t="s">
        <v>137</v>
      </c>
      <c r="D35" s="69"/>
      <c r="E35" s="18">
        <v>190000</v>
      </c>
    </row>
    <row r="36" spans="1:5" ht="20.100000000000001" customHeight="1">
      <c r="A36" s="77"/>
      <c r="B36" s="48" t="s">
        <v>99</v>
      </c>
      <c r="C36" s="70" t="s">
        <v>214</v>
      </c>
      <c r="D36" s="70"/>
      <c r="E36" s="41">
        <f>SUM(E25:E35)</f>
        <v>2235000</v>
      </c>
    </row>
    <row r="37" spans="1:5" ht="20.100000000000001" customHeight="1">
      <c r="A37" s="78" t="s">
        <v>216</v>
      </c>
      <c r="B37" s="52" t="s">
        <v>138</v>
      </c>
      <c r="C37" s="61" t="s">
        <v>118</v>
      </c>
      <c r="D37" s="61"/>
      <c r="E37" s="55">
        <f>375800+92800+74000+75000</f>
        <v>617600</v>
      </c>
    </row>
    <row r="38" spans="1:5" ht="20.100000000000001" customHeight="1">
      <c r="A38" s="77"/>
      <c r="B38" s="52" t="s">
        <v>138</v>
      </c>
      <c r="C38" s="73" t="s">
        <v>119</v>
      </c>
      <c r="D38" s="73"/>
      <c r="E38" s="50">
        <f>350000+480000+89000</f>
        <v>919000</v>
      </c>
    </row>
    <row r="39" spans="1:5" ht="20.100000000000001" customHeight="1">
      <c r="A39" s="77"/>
      <c r="B39" s="36" t="s">
        <v>99</v>
      </c>
      <c r="C39" s="59" t="s">
        <v>89</v>
      </c>
      <c r="D39" s="59"/>
      <c r="E39" s="11">
        <f>SUM(E37:E38)</f>
        <v>1536600</v>
      </c>
    </row>
    <row r="40" spans="1:5" ht="20.100000000000001" customHeight="1">
      <c r="A40" s="59" t="s">
        <v>120</v>
      </c>
      <c r="B40" s="59"/>
      <c r="C40" s="59" t="s">
        <v>123</v>
      </c>
      <c r="D40" s="59"/>
      <c r="E40" s="11">
        <f>SUM(E39,E36,E24,E16)</f>
        <v>7243600</v>
      </c>
    </row>
  </sheetData>
  <mergeCells count="40">
    <mergeCell ref="C12:D12"/>
    <mergeCell ref="A7:C7"/>
    <mergeCell ref="C22:D22"/>
    <mergeCell ref="C30:D30"/>
    <mergeCell ref="A1:E1"/>
    <mergeCell ref="A4:C4"/>
    <mergeCell ref="A5:C5"/>
    <mergeCell ref="A8:C8"/>
    <mergeCell ref="A9:C9"/>
    <mergeCell ref="A13:A16"/>
    <mergeCell ref="C13:D13"/>
    <mergeCell ref="C14:D14"/>
    <mergeCell ref="C15:D15"/>
    <mergeCell ref="C16:D16"/>
    <mergeCell ref="C19:D19"/>
    <mergeCell ref="C20:D20"/>
    <mergeCell ref="C21:D21"/>
    <mergeCell ref="C23:D23"/>
    <mergeCell ref="C33:D33"/>
    <mergeCell ref="C34:D34"/>
    <mergeCell ref="A17:A24"/>
    <mergeCell ref="C17:D17"/>
    <mergeCell ref="C18:D18"/>
    <mergeCell ref="C24:D24"/>
    <mergeCell ref="A40:B40"/>
    <mergeCell ref="C40:D40"/>
    <mergeCell ref="C35:D35"/>
    <mergeCell ref="C36:D36"/>
    <mergeCell ref="A37:A39"/>
    <mergeCell ref="C37:D37"/>
    <mergeCell ref="C38:D38"/>
    <mergeCell ref="C39:D39"/>
    <mergeCell ref="A25:A36"/>
    <mergeCell ref="C25:D25"/>
    <mergeCell ref="C26:D26"/>
    <mergeCell ref="C27:D27"/>
    <mergeCell ref="C28:D28"/>
    <mergeCell ref="C29:D29"/>
    <mergeCell ref="C31:D31"/>
    <mergeCell ref="C32:D32"/>
  </mergeCells>
  <phoneticPr fontId="3" type="noConversion"/>
  <pageMargins left="0.6" right="0.57999999999999996" top="0.56000000000000005" bottom="0.15748031496062992" header="0.17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9"/>
  <sheetViews>
    <sheetView tabSelected="1" topLeftCell="A8" zoomScale="85" zoomScaleNormal="85" workbookViewId="0">
      <selection activeCell="C38" sqref="C38"/>
    </sheetView>
  </sheetViews>
  <sheetFormatPr defaultRowHeight="12.75"/>
  <cols>
    <col min="1" max="1" width="17.25" style="1" customWidth="1"/>
    <col min="2" max="2" width="16.25" style="1" customWidth="1"/>
    <col min="3" max="3" width="17.125" style="1" customWidth="1"/>
    <col min="4" max="4" width="16.125" style="1" customWidth="1"/>
    <col min="5" max="5" width="22.125" style="1" customWidth="1"/>
    <col min="6" max="16384" width="9" style="1"/>
  </cols>
  <sheetData>
    <row r="1" spans="1:5" ht="27">
      <c r="A1" s="26" t="s">
        <v>154</v>
      </c>
      <c r="B1" s="27"/>
      <c r="C1" s="27"/>
      <c r="D1" s="27"/>
      <c r="E1" s="28"/>
    </row>
    <row r="2" spans="1:5" ht="13.5">
      <c r="A2" s="2"/>
      <c r="B2" s="3"/>
      <c r="C2" s="2"/>
      <c r="D2" s="2"/>
      <c r="E2" s="2"/>
    </row>
    <row r="3" spans="1:5" ht="22.5">
      <c r="A3" s="4" t="s">
        <v>78</v>
      </c>
      <c r="B3" s="3"/>
      <c r="C3" s="2"/>
      <c r="D3" s="2"/>
      <c r="E3" s="5" t="s">
        <v>79</v>
      </c>
    </row>
    <row r="4" spans="1:5" ht="20.100000000000001" customHeight="1">
      <c r="A4" s="57" t="s">
        <v>206</v>
      </c>
      <c r="B4" s="57"/>
      <c r="C4" s="57"/>
      <c r="D4" s="6" t="s">
        <v>207</v>
      </c>
      <c r="E4" s="6" t="s">
        <v>208</v>
      </c>
    </row>
    <row r="5" spans="1:5" ht="20.100000000000001" customHeight="1">
      <c r="A5" s="29" t="s">
        <v>209</v>
      </c>
      <c r="B5" s="30"/>
      <c r="C5" s="31"/>
      <c r="D5" s="15" t="s">
        <v>210</v>
      </c>
      <c r="E5" s="16">
        <v>528000</v>
      </c>
    </row>
    <row r="6" spans="1:5" ht="20.100000000000001" customHeight="1">
      <c r="A6" s="21" t="s">
        <v>211</v>
      </c>
      <c r="B6" s="14"/>
      <c r="C6" s="14"/>
      <c r="D6" s="15" t="s">
        <v>139</v>
      </c>
      <c r="E6" s="17">
        <v>705000</v>
      </c>
    </row>
    <row r="7" spans="1:5" ht="20.100000000000001" customHeight="1">
      <c r="A7" s="29" t="s">
        <v>213</v>
      </c>
      <c r="B7" s="30"/>
      <c r="C7" s="31"/>
      <c r="D7" s="15" t="s">
        <v>140</v>
      </c>
      <c r="E7" s="16">
        <v>1890880</v>
      </c>
    </row>
    <row r="8" spans="1:5" ht="20.100000000000001" customHeight="1">
      <c r="A8" s="58" t="s">
        <v>88</v>
      </c>
      <c r="B8" s="58"/>
      <c r="C8" s="58"/>
      <c r="D8" s="15" t="s">
        <v>89</v>
      </c>
      <c r="E8" s="16">
        <v>1330330</v>
      </c>
    </row>
    <row r="9" spans="1:5" ht="20.100000000000001" customHeight="1">
      <c r="A9" s="59" t="s">
        <v>90</v>
      </c>
      <c r="B9" s="59"/>
      <c r="C9" s="59"/>
      <c r="D9" s="15" t="str">
        <f>C35</f>
        <v>17건</v>
      </c>
      <c r="E9" s="18">
        <f>SUM(E5:E8)</f>
        <v>4454210</v>
      </c>
    </row>
    <row r="10" spans="1:5" ht="13.5">
      <c r="A10" s="2"/>
      <c r="B10" s="3"/>
      <c r="C10" s="2"/>
      <c r="D10" s="2"/>
      <c r="E10" s="2"/>
    </row>
    <row r="11" spans="1:5" ht="22.5">
      <c r="A11" s="4" t="s">
        <v>92</v>
      </c>
      <c r="B11" s="3"/>
      <c r="C11" s="2"/>
      <c r="D11" s="2"/>
      <c r="E11" s="2"/>
    </row>
    <row r="12" spans="1:5" ht="20.100000000000001" customHeight="1">
      <c r="A12" s="6" t="s">
        <v>93</v>
      </c>
      <c r="B12" s="6" t="s">
        <v>94</v>
      </c>
      <c r="C12" s="57" t="s">
        <v>95</v>
      </c>
      <c r="D12" s="57"/>
      <c r="E12" s="6" t="s">
        <v>96</v>
      </c>
    </row>
    <row r="13" spans="1:5" ht="20.100000000000001" customHeight="1">
      <c r="A13" s="60" t="s">
        <v>97</v>
      </c>
      <c r="B13" s="52">
        <v>41802</v>
      </c>
      <c r="C13" s="43" t="s">
        <v>141</v>
      </c>
      <c r="D13" s="44"/>
      <c r="E13" s="12">
        <v>528000</v>
      </c>
    </row>
    <row r="14" spans="1:5" ht="20.100000000000001" customHeight="1">
      <c r="A14" s="76"/>
      <c r="B14" s="38" t="s">
        <v>99</v>
      </c>
      <c r="C14" s="39" t="s">
        <v>210</v>
      </c>
      <c r="D14" s="40"/>
      <c r="E14" s="41">
        <f>SUM(E13:E13)</f>
        <v>528000</v>
      </c>
    </row>
    <row r="15" spans="1:5" ht="20.100000000000001" customHeight="1">
      <c r="A15" s="77" t="s">
        <v>215</v>
      </c>
      <c r="B15" s="42">
        <v>41792</v>
      </c>
      <c r="C15" s="69" t="s">
        <v>142</v>
      </c>
      <c r="D15" s="69"/>
      <c r="E15" s="45">
        <v>450000</v>
      </c>
    </row>
    <row r="16" spans="1:5" ht="20.100000000000001" customHeight="1">
      <c r="A16" s="75"/>
      <c r="B16" s="42">
        <v>41801</v>
      </c>
      <c r="C16" s="69" t="s">
        <v>143</v>
      </c>
      <c r="D16" s="69"/>
      <c r="E16" s="45">
        <v>120000</v>
      </c>
    </row>
    <row r="17" spans="1:5" ht="20.100000000000001" customHeight="1">
      <c r="A17" s="75"/>
      <c r="B17" s="42">
        <v>41810</v>
      </c>
      <c r="C17" s="69" t="s">
        <v>127</v>
      </c>
      <c r="D17" s="69"/>
      <c r="E17" s="45">
        <v>230000</v>
      </c>
    </row>
    <row r="18" spans="1:5" ht="20.100000000000001" customHeight="1">
      <c r="A18" s="75"/>
      <c r="B18" s="42">
        <v>41813</v>
      </c>
      <c r="C18" s="69" t="s">
        <v>102</v>
      </c>
      <c r="D18" s="69"/>
      <c r="E18" s="45">
        <v>355000</v>
      </c>
    </row>
    <row r="19" spans="1:5" ht="20.100000000000001" customHeight="1">
      <c r="A19" s="75"/>
      <c r="B19" s="48" t="s">
        <v>99</v>
      </c>
      <c r="C19" s="70" t="s">
        <v>139</v>
      </c>
      <c r="D19" s="70"/>
      <c r="E19" s="41">
        <f>SUM(E16:E18)</f>
        <v>705000</v>
      </c>
    </row>
    <row r="20" spans="1:5" ht="20.100000000000001" customHeight="1">
      <c r="A20" s="60" t="s">
        <v>105</v>
      </c>
      <c r="B20" s="49">
        <v>41795</v>
      </c>
      <c r="C20" s="69" t="s">
        <v>115</v>
      </c>
      <c r="D20" s="69"/>
      <c r="E20" s="50">
        <v>70000</v>
      </c>
    </row>
    <row r="21" spans="1:5" ht="20.100000000000001" customHeight="1">
      <c r="A21" s="77"/>
      <c r="B21" s="49">
        <v>41799</v>
      </c>
      <c r="C21" s="69" t="s">
        <v>144</v>
      </c>
      <c r="D21" s="69"/>
      <c r="E21" s="50">
        <v>338000</v>
      </c>
    </row>
    <row r="22" spans="1:5" ht="20.100000000000001" customHeight="1">
      <c r="A22" s="77"/>
      <c r="B22" s="49">
        <v>41806</v>
      </c>
      <c r="C22" s="69" t="s">
        <v>145</v>
      </c>
      <c r="D22" s="69"/>
      <c r="E22" s="50">
        <v>198000</v>
      </c>
    </row>
    <row r="23" spans="1:5" ht="20.100000000000001" customHeight="1">
      <c r="A23" s="77"/>
      <c r="B23" s="49">
        <v>41807</v>
      </c>
      <c r="C23" s="69" t="s">
        <v>146</v>
      </c>
      <c r="D23" s="69"/>
      <c r="E23" s="50">
        <v>160000</v>
      </c>
    </row>
    <row r="24" spans="1:5" ht="20.100000000000001" customHeight="1">
      <c r="A24" s="77"/>
      <c r="B24" s="49">
        <v>41807</v>
      </c>
      <c r="C24" s="69" t="s">
        <v>147</v>
      </c>
      <c r="D24" s="69"/>
      <c r="E24" s="50">
        <v>135000</v>
      </c>
    </row>
    <row r="25" spans="1:5" ht="20.100000000000001" customHeight="1">
      <c r="A25" s="77"/>
      <c r="B25" s="49">
        <v>41809</v>
      </c>
      <c r="C25" s="51" t="s">
        <v>148</v>
      </c>
      <c r="D25" s="51"/>
      <c r="E25" s="50">
        <v>216000</v>
      </c>
    </row>
    <row r="26" spans="1:5" ht="20.100000000000001" customHeight="1">
      <c r="A26" s="77"/>
      <c r="B26" s="49">
        <v>41809</v>
      </c>
      <c r="C26" s="69" t="s">
        <v>149</v>
      </c>
      <c r="D26" s="69"/>
      <c r="E26" s="50">
        <v>144380</v>
      </c>
    </row>
    <row r="27" spans="1:5" ht="20.100000000000001" customHeight="1">
      <c r="A27" s="77"/>
      <c r="B27" s="49">
        <v>41813</v>
      </c>
      <c r="C27" s="69" t="s">
        <v>150</v>
      </c>
      <c r="D27" s="69"/>
      <c r="E27" s="50">
        <v>223000</v>
      </c>
    </row>
    <row r="28" spans="1:5" ht="20.100000000000001" customHeight="1">
      <c r="A28" s="77"/>
      <c r="B28" s="49">
        <v>41815</v>
      </c>
      <c r="C28" s="69" t="s">
        <v>218</v>
      </c>
      <c r="D28" s="69"/>
      <c r="E28" s="18">
        <v>82500</v>
      </c>
    </row>
    <row r="29" spans="1:5" ht="20.100000000000001" customHeight="1">
      <c r="A29" s="77"/>
      <c r="B29" s="49">
        <v>41817</v>
      </c>
      <c r="C29" s="43" t="s">
        <v>219</v>
      </c>
      <c r="D29" s="44"/>
      <c r="E29" s="18">
        <v>200000</v>
      </c>
    </row>
    <row r="30" spans="1:5" ht="20.100000000000001" customHeight="1">
      <c r="A30" s="77"/>
      <c r="B30" s="49">
        <v>41820</v>
      </c>
      <c r="C30" s="69" t="s">
        <v>220</v>
      </c>
      <c r="D30" s="69"/>
      <c r="E30" s="18">
        <v>124000</v>
      </c>
    </row>
    <row r="31" spans="1:5" ht="20.100000000000001" customHeight="1">
      <c r="A31" s="77"/>
      <c r="B31" s="48" t="s">
        <v>99</v>
      </c>
      <c r="C31" s="70" t="s">
        <v>214</v>
      </c>
      <c r="D31" s="70"/>
      <c r="E31" s="41">
        <f>SUM(E20:E30)</f>
        <v>1890880</v>
      </c>
    </row>
    <row r="32" spans="1:5" ht="20.100000000000001" customHeight="1">
      <c r="A32" s="78" t="s">
        <v>216</v>
      </c>
      <c r="B32" s="52" t="s">
        <v>69</v>
      </c>
      <c r="C32" s="61" t="s">
        <v>118</v>
      </c>
      <c r="D32" s="61"/>
      <c r="E32" s="55">
        <f>22000+373530+68800+26000</f>
        <v>490330</v>
      </c>
    </row>
    <row r="33" spans="1:5" ht="20.100000000000001" customHeight="1">
      <c r="A33" s="77"/>
      <c r="B33" s="52" t="s">
        <v>69</v>
      </c>
      <c r="C33" s="73" t="s">
        <v>119</v>
      </c>
      <c r="D33" s="73"/>
      <c r="E33" s="50">
        <f>490000+350000</f>
        <v>840000</v>
      </c>
    </row>
    <row r="34" spans="1:5" ht="20.100000000000001" customHeight="1">
      <c r="A34" s="77"/>
      <c r="B34" s="36" t="s">
        <v>99</v>
      </c>
      <c r="C34" s="59" t="s">
        <v>89</v>
      </c>
      <c r="D34" s="59"/>
      <c r="E34" s="11">
        <f>SUM(E32:E33)</f>
        <v>1330330</v>
      </c>
    </row>
    <row r="35" spans="1:5" ht="20.100000000000001" customHeight="1">
      <c r="A35" s="59" t="s">
        <v>120</v>
      </c>
      <c r="B35" s="59"/>
      <c r="C35" s="59" t="s">
        <v>217</v>
      </c>
      <c r="D35" s="59"/>
      <c r="E35" s="11">
        <f>SUM(E14,E19,E31,E34)</f>
        <v>4454210</v>
      </c>
    </row>
    <row r="39" spans="1:5">
      <c r="C39" s="20"/>
    </row>
  </sheetData>
  <mergeCells count="34">
    <mergeCell ref="C12:D12"/>
    <mergeCell ref="C30:D30"/>
    <mergeCell ref="C29:D29"/>
    <mergeCell ref="A7:C7"/>
    <mergeCell ref="A1:E1"/>
    <mergeCell ref="A4:C4"/>
    <mergeCell ref="A5:C5"/>
    <mergeCell ref="A8:C8"/>
    <mergeCell ref="A9:C9"/>
    <mergeCell ref="A13:A14"/>
    <mergeCell ref="C13:D13"/>
    <mergeCell ref="C14:D14"/>
    <mergeCell ref="A15:A19"/>
    <mergeCell ref="C15:D15"/>
    <mergeCell ref="C16:D16"/>
    <mergeCell ref="C17:D17"/>
    <mergeCell ref="C18:D18"/>
    <mergeCell ref="C19:D19"/>
    <mergeCell ref="A20:A31"/>
    <mergeCell ref="C20:D20"/>
    <mergeCell ref="C21:D21"/>
    <mergeCell ref="C22:D22"/>
    <mergeCell ref="C23:D23"/>
    <mergeCell ref="C24:D24"/>
    <mergeCell ref="C26:D26"/>
    <mergeCell ref="C27:D27"/>
    <mergeCell ref="C28:D28"/>
    <mergeCell ref="C31:D31"/>
    <mergeCell ref="A32:A34"/>
    <mergeCell ref="C32:D32"/>
    <mergeCell ref="C33:D33"/>
    <mergeCell ref="C34:D34"/>
    <mergeCell ref="A35:B35"/>
    <mergeCell ref="C35:D35"/>
  </mergeCells>
  <phoneticPr fontId="3" type="noConversion"/>
  <pageMargins left="0.65" right="0.5" top="0.74803149606299213" bottom="0.74803149606299213" header="0.31496062992125984" footer="0.31496062992125984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1"/>
  <sheetViews>
    <sheetView tabSelected="1" workbookViewId="0">
      <selection activeCell="C38" sqref="C38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26" t="s">
        <v>155</v>
      </c>
      <c r="B1" s="27"/>
      <c r="C1" s="27"/>
      <c r="D1" s="27"/>
      <c r="E1" s="28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78</v>
      </c>
      <c r="B3" s="3"/>
      <c r="C3" s="2"/>
      <c r="D3" s="2"/>
      <c r="E3" s="5" t="s">
        <v>79</v>
      </c>
    </row>
    <row r="4" spans="1:5" ht="20.100000000000001" customHeight="1">
      <c r="A4" s="57" t="s">
        <v>80</v>
      </c>
      <c r="B4" s="57"/>
      <c r="C4" s="57"/>
      <c r="D4" s="6" t="s">
        <v>81</v>
      </c>
      <c r="E4" s="6" t="s">
        <v>82</v>
      </c>
    </row>
    <row r="5" spans="1:5" ht="20.100000000000001" customHeight="1">
      <c r="A5" s="29" t="s">
        <v>83</v>
      </c>
      <c r="B5" s="30"/>
      <c r="C5" s="31"/>
      <c r="D5" s="15" t="str">
        <f>C16</f>
        <v>4건</v>
      </c>
      <c r="E5" s="19">
        <f>E16</f>
        <v>844000</v>
      </c>
    </row>
    <row r="6" spans="1:5" ht="20.100000000000001" customHeight="1">
      <c r="A6" s="14" t="s">
        <v>85</v>
      </c>
      <c r="B6" s="15"/>
      <c r="C6" s="14"/>
      <c r="D6" s="15" t="str">
        <f>C23</f>
        <v>6건</v>
      </c>
      <c r="E6" s="19">
        <f>E23</f>
        <v>1268500</v>
      </c>
    </row>
    <row r="7" spans="1:5" ht="20.100000000000001" customHeight="1">
      <c r="A7" s="29" t="s">
        <v>87</v>
      </c>
      <c r="B7" s="30"/>
      <c r="C7" s="31"/>
      <c r="D7" s="15" t="str">
        <f>C30</f>
        <v>6건</v>
      </c>
      <c r="E7" s="19">
        <f>E30</f>
        <v>901000</v>
      </c>
    </row>
    <row r="8" spans="1:5" ht="20.100000000000001" customHeight="1">
      <c r="A8" s="59" t="s">
        <v>90</v>
      </c>
      <c r="B8" s="59"/>
      <c r="C8" s="59"/>
      <c r="D8" s="36" t="str">
        <f>C31</f>
        <v>16건</v>
      </c>
      <c r="E8" s="11">
        <f>SUM(E5:E7)</f>
        <v>3013500</v>
      </c>
    </row>
    <row r="9" spans="1:5" ht="20.100000000000001" customHeight="1">
      <c r="A9" s="2"/>
      <c r="B9" s="3"/>
      <c r="C9" s="2"/>
      <c r="D9" s="2"/>
      <c r="E9" s="2"/>
    </row>
    <row r="10" spans="1:5" ht="20.100000000000001" customHeight="1">
      <c r="A10" s="4" t="s">
        <v>92</v>
      </c>
      <c r="B10" s="3"/>
      <c r="C10" s="2"/>
      <c r="D10" s="2"/>
      <c r="E10" s="2"/>
    </row>
    <row r="11" spans="1:5" ht="20.100000000000001" customHeight="1">
      <c r="A11" s="6" t="s">
        <v>93</v>
      </c>
      <c r="B11" s="6" t="s">
        <v>94</v>
      </c>
      <c r="C11" s="57" t="s">
        <v>95</v>
      </c>
      <c r="D11" s="57"/>
      <c r="E11" s="6" t="s">
        <v>96</v>
      </c>
    </row>
    <row r="12" spans="1:5" ht="20.100000000000001" customHeight="1">
      <c r="A12" s="60" t="s">
        <v>97</v>
      </c>
      <c r="B12" s="52">
        <v>41730</v>
      </c>
      <c r="C12" s="61" t="s">
        <v>156</v>
      </c>
      <c r="D12" s="62"/>
      <c r="E12" s="12">
        <v>236000</v>
      </c>
    </row>
    <row r="13" spans="1:5" ht="20.100000000000001" customHeight="1">
      <c r="A13" s="65"/>
      <c r="B13" s="42">
        <v>41747</v>
      </c>
      <c r="C13" s="43" t="s">
        <v>157</v>
      </c>
      <c r="D13" s="44"/>
      <c r="E13" s="50">
        <v>185000</v>
      </c>
    </row>
    <row r="14" spans="1:5" ht="20.100000000000001" customHeight="1">
      <c r="A14" s="65"/>
      <c r="B14" s="42">
        <v>41750</v>
      </c>
      <c r="C14" s="51" t="s">
        <v>158</v>
      </c>
      <c r="D14" s="51"/>
      <c r="E14" s="50">
        <v>243000</v>
      </c>
    </row>
    <row r="15" spans="1:5" ht="20.100000000000001" customHeight="1">
      <c r="A15" s="65"/>
      <c r="B15" s="42">
        <v>41752</v>
      </c>
      <c r="C15" s="69" t="s">
        <v>159</v>
      </c>
      <c r="D15" s="69"/>
      <c r="E15" s="50">
        <v>180000</v>
      </c>
    </row>
    <row r="16" spans="1:5" ht="20.100000000000001" customHeight="1">
      <c r="A16" s="65"/>
      <c r="B16" s="38" t="s">
        <v>99</v>
      </c>
      <c r="C16" s="66" t="s">
        <v>139</v>
      </c>
      <c r="D16" s="66"/>
      <c r="E16" s="41">
        <f>SUM(E12:E15)</f>
        <v>844000</v>
      </c>
    </row>
    <row r="17" spans="1:5" ht="20.100000000000001" customHeight="1">
      <c r="A17" s="67" t="s">
        <v>100</v>
      </c>
      <c r="B17" s="49">
        <v>41730</v>
      </c>
      <c r="C17" s="68" t="s">
        <v>127</v>
      </c>
      <c r="D17" s="68"/>
      <c r="E17" s="55">
        <v>382000</v>
      </c>
    </row>
    <row r="18" spans="1:5" ht="20.100000000000001" customHeight="1">
      <c r="A18" s="65"/>
      <c r="B18" s="42">
        <v>41731</v>
      </c>
      <c r="C18" s="69" t="s">
        <v>160</v>
      </c>
      <c r="D18" s="69"/>
      <c r="E18" s="50">
        <v>116000</v>
      </c>
    </row>
    <row r="19" spans="1:5" ht="20.100000000000001" customHeight="1">
      <c r="A19" s="65"/>
      <c r="B19" s="42">
        <v>41732</v>
      </c>
      <c r="C19" s="69" t="s">
        <v>161</v>
      </c>
      <c r="D19" s="69"/>
      <c r="E19" s="50">
        <v>109000</v>
      </c>
    </row>
    <row r="20" spans="1:5" ht="20.100000000000001" customHeight="1">
      <c r="A20" s="65"/>
      <c r="B20" s="42">
        <v>41732</v>
      </c>
      <c r="C20" s="69" t="s">
        <v>127</v>
      </c>
      <c r="D20" s="69"/>
      <c r="E20" s="50">
        <v>192500</v>
      </c>
    </row>
    <row r="21" spans="1:5" ht="20.100000000000001" customHeight="1">
      <c r="A21" s="65"/>
      <c r="B21" s="42">
        <v>41746</v>
      </c>
      <c r="C21" s="69" t="s">
        <v>160</v>
      </c>
      <c r="D21" s="69"/>
      <c r="E21" s="50">
        <v>112000</v>
      </c>
    </row>
    <row r="22" spans="1:5" ht="20.100000000000001" customHeight="1">
      <c r="A22" s="65"/>
      <c r="B22" s="42">
        <v>41754</v>
      </c>
      <c r="C22" s="69" t="s">
        <v>162</v>
      </c>
      <c r="D22" s="69"/>
      <c r="E22" s="50">
        <v>357000</v>
      </c>
    </row>
    <row r="23" spans="1:5" ht="20.100000000000001" customHeight="1">
      <c r="A23" s="65"/>
      <c r="B23" s="48" t="s">
        <v>99</v>
      </c>
      <c r="C23" s="70" t="s">
        <v>163</v>
      </c>
      <c r="D23" s="70"/>
      <c r="E23" s="41">
        <f>SUM(E17:E22)</f>
        <v>1268500</v>
      </c>
    </row>
    <row r="24" spans="1:5" ht="20.100000000000001" customHeight="1">
      <c r="A24" s="60" t="s">
        <v>105</v>
      </c>
      <c r="B24" s="52">
        <v>41733</v>
      </c>
      <c r="C24" s="61" t="s">
        <v>164</v>
      </c>
      <c r="D24" s="61"/>
      <c r="E24" s="55">
        <v>150000</v>
      </c>
    </row>
    <row r="25" spans="1:5" ht="20.100000000000001" customHeight="1">
      <c r="A25" s="67"/>
      <c r="B25" s="52">
        <v>41737</v>
      </c>
      <c r="C25" s="61" t="s">
        <v>165</v>
      </c>
      <c r="D25" s="61"/>
      <c r="E25" s="55">
        <v>100000</v>
      </c>
    </row>
    <row r="26" spans="1:5" ht="20.100000000000001" customHeight="1">
      <c r="A26" s="67"/>
      <c r="B26" s="49">
        <v>41739</v>
      </c>
      <c r="C26" s="69" t="s">
        <v>166</v>
      </c>
      <c r="D26" s="69"/>
      <c r="E26" s="50">
        <v>254000</v>
      </c>
    </row>
    <row r="27" spans="1:5" ht="20.100000000000001" customHeight="1">
      <c r="A27" s="67"/>
      <c r="B27" s="49">
        <v>41746</v>
      </c>
      <c r="C27" s="69" t="s">
        <v>167</v>
      </c>
      <c r="D27" s="69"/>
      <c r="E27" s="50">
        <v>43000</v>
      </c>
    </row>
    <row r="28" spans="1:5" ht="20.100000000000001" customHeight="1">
      <c r="A28" s="67"/>
      <c r="B28" s="49">
        <v>41752</v>
      </c>
      <c r="C28" s="43" t="s">
        <v>168</v>
      </c>
      <c r="D28" s="44"/>
      <c r="E28" s="50">
        <v>275000</v>
      </c>
    </row>
    <row r="29" spans="1:5" ht="20.100000000000001" customHeight="1">
      <c r="A29" s="67"/>
      <c r="B29" s="49">
        <v>41753</v>
      </c>
      <c r="C29" s="43" t="s">
        <v>169</v>
      </c>
      <c r="D29" s="44"/>
      <c r="E29" s="50">
        <v>79000</v>
      </c>
    </row>
    <row r="30" spans="1:5" ht="20.100000000000001" customHeight="1">
      <c r="A30" s="67"/>
      <c r="B30" s="48" t="s">
        <v>99</v>
      </c>
      <c r="C30" s="70" t="s">
        <v>163</v>
      </c>
      <c r="D30" s="70"/>
      <c r="E30" s="41">
        <f>SUM(E24:E29)</f>
        <v>901000</v>
      </c>
    </row>
    <row r="31" spans="1:5" ht="20.100000000000001" customHeight="1">
      <c r="A31" s="59" t="s">
        <v>120</v>
      </c>
      <c r="B31" s="59"/>
      <c r="C31" s="59" t="s">
        <v>170</v>
      </c>
      <c r="D31" s="59"/>
      <c r="E31" s="11">
        <f>SUM(E30,E23,E16)</f>
        <v>3013500</v>
      </c>
    </row>
  </sheetData>
  <mergeCells count="29">
    <mergeCell ref="A12:A16"/>
    <mergeCell ref="C12:D12"/>
    <mergeCell ref="C13:D13"/>
    <mergeCell ref="C15:D15"/>
    <mergeCell ref="C16:D16"/>
    <mergeCell ref="A1:E1"/>
    <mergeCell ref="A4:C4"/>
    <mergeCell ref="A8:C8"/>
    <mergeCell ref="C11:D11"/>
    <mergeCell ref="A5:C5"/>
    <mergeCell ref="A7:C7"/>
    <mergeCell ref="A17:A23"/>
    <mergeCell ref="C17:D17"/>
    <mergeCell ref="C18:D18"/>
    <mergeCell ref="C19:D19"/>
    <mergeCell ref="C20:D20"/>
    <mergeCell ref="C21:D21"/>
    <mergeCell ref="C22:D22"/>
    <mergeCell ref="C23:D23"/>
    <mergeCell ref="A31:B31"/>
    <mergeCell ref="C31:D31"/>
    <mergeCell ref="A24:A30"/>
    <mergeCell ref="C24:D24"/>
    <mergeCell ref="C25:D25"/>
    <mergeCell ref="C26:D26"/>
    <mergeCell ref="C27:D27"/>
    <mergeCell ref="C28:D28"/>
    <mergeCell ref="C30:D30"/>
    <mergeCell ref="C29:D29"/>
  </mergeCells>
  <phoneticPr fontId="3" type="noConversion"/>
  <pageMargins left="0.56999999999999995" right="0.70866141732283472" top="0.74803149606299213" bottom="0.74803149606299213" header="0.31496062992125984" footer="0.31496062992125984"/>
  <pageSetup paperSize="9" scale="9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0"/>
  <sheetViews>
    <sheetView tabSelected="1" workbookViewId="0">
      <selection activeCell="C38" sqref="C38"/>
    </sheetView>
  </sheetViews>
  <sheetFormatPr defaultRowHeight="19.5" customHeight="1"/>
  <cols>
    <col min="1" max="5" width="18.125" customWidth="1"/>
  </cols>
  <sheetData>
    <row r="1" spans="1:5" ht="27" customHeight="1">
      <c r="A1" s="26" t="s">
        <v>171</v>
      </c>
      <c r="B1" s="27"/>
      <c r="C1" s="27"/>
      <c r="D1" s="27"/>
      <c r="E1" s="28"/>
    </row>
    <row r="2" spans="1:5" ht="19.5" customHeight="1">
      <c r="A2" s="2"/>
      <c r="B2" s="3"/>
      <c r="C2" s="2"/>
      <c r="D2" s="2"/>
      <c r="E2" s="2"/>
    </row>
    <row r="3" spans="1:5" ht="19.5" customHeight="1">
      <c r="A3" s="4" t="s">
        <v>78</v>
      </c>
      <c r="B3" s="3"/>
      <c r="C3" s="2"/>
      <c r="D3" s="2"/>
      <c r="E3" s="5" t="s">
        <v>79</v>
      </c>
    </row>
    <row r="4" spans="1:5" ht="19.5" customHeight="1">
      <c r="A4" s="57" t="s">
        <v>80</v>
      </c>
      <c r="B4" s="57"/>
      <c r="C4" s="57"/>
      <c r="D4" s="6" t="s">
        <v>81</v>
      </c>
      <c r="E4" s="6" t="s">
        <v>82</v>
      </c>
    </row>
    <row r="5" spans="1:5" ht="19.5" customHeight="1">
      <c r="A5" s="29" t="s">
        <v>83</v>
      </c>
      <c r="B5" s="30"/>
      <c r="C5" s="31"/>
      <c r="D5" s="15" t="str">
        <f>C19</f>
        <v>6건</v>
      </c>
      <c r="E5" s="19">
        <f>E19</f>
        <v>651000</v>
      </c>
    </row>
    <row r="6" spans="1:5" ht="19.5" customHeight="1">
      <c r="A6" s="14" t="s">
        <v>85</v>
      </c>
      <c r="B6" s="15"/>
      <c r="C6" s="14"/>
      <c r="D6" s="15" t="str">
        <f>C26</f>
        <v>6건</v>
      </c>
      <c r="E6" s="19">
        <f>E26</f>
        <v>1443000</v>
      </c>
    </row>
    <row r="7" spans="1:5" ht="19.5" customHeight="1">
      <c r="A7" s="29" t="s">
        <v>87</v>
      </c>
      <c r="B7" s="30"/>
      <c r="C7" s="31"/>
      <c r="D7" s="15" t="str">
        <f>C36</f>
        <v>9건</v>
      </c>
      <c r="E7" s="19">
        <f>E36</f>
        <v>2152390</v>
      </c>
    </row>
    <row r="8" spans="1:5" ht="19.5" customHeight="1">
      <c r="A8" s="58" t="s">
        <v>88</v>
      </c>
      <c r="B8" s="58"/>
      <c r="C8" s="58"/>
      <c r="D8" s="15" t="str">
        <f>C39</f>
        <v>2건</v>
      </c>
      <c r="E8" s="19">
        <f>E39</f>
        <v>477050</v>
      </c>
    </row>
    <row r="9" spans="1:5" ht="19.5" customHeight="1">
      <c r="A9" s="59" t="s">
        <v>90</v>
      </c>
      <c r="B9" s="59"/>
      <c r="C9" s="59"/>
      <c r="D9" s="36" t="str">
        <f>C40</f>
        <v>23건</v>
      </c>
      <c r="E9" s="11">
        <f>SUM(E5:E8)</f>
        <v>4723440</v>
      </c>
    </row>
    <row r="10" spans="1:5" ht="19.5" customHeight="1">
      <c r="A10" s="2"/>
      <c r="B10" s="3"/>
      <c r="C10" s="2"/>
      <c r="D10" s="2"/>
      <c r="E10" s="2"/>
    </row>
    <row r="11" spans="1:5" ht="19.5" customHeight="1">
      <c r="A11" s="4" t="s">
        <v>92</v>
      </c>
      <c r="B11" s="3"/>
      <c r="C11" s="2"/>
      <c r="D11" s="2"/>
      <c r="E11" s="2"/>
    </row>
    <row r="12" spans="1:5" ht="19.5" customHeight="1">
      <c r="A12" s="6" t="s">
        <v>93</v>
      </c>
      <c r="B12" s="6" t="s">
        <v>94</v>
      </c>
      <c r="C12" s="57" t="s">
        <v>95</v>
      </c>
      <c r="D12" s="57"/>
      <c r="E12" s="6" t="s">
        <v>96</v>
      </c>
    </row>
    <row r="13" spans="1:5" ht="19.5" customHeight="1">
      <c r="A13" s="60" t="s">
        <v>97</v>
      </c>
      <c r="B13" s="52">
        <v>41765</v>
      </c>
      <c r="C13" s="61" t="s">
        <v>172</v>
      </c>
      <c r="D13" s="62"/>
      <c r="E13" s="12">
        <v>80000</v>
      </c>
    </row>
    <row r="14" spans="1:5" ht="19.5" customHeight="1">
      <c r="A14" s="65"/>
      <c r="B14" s="42">
        <v>41767</v>
      </c>
      <c r="C14" s="43" t="s">
        <v>173</v>
      </c>
      <c r="D14" s="44"/>
      <c r="E14" s="50">
        <v>104000</v>
      </c>
    </row>
    <row r="15" spans="1:5" ht="19.5" customHeight="1">
      <c r="A15" s="65"/>
      <c r="B15" s="42">
        <v>41772</v>
      </c>
      <c r="C15" s="51" t="s">
        <v>174</v>
      </c>
      <c r="D15" s="51"/>
      <c r="E15" s="50">
        <v>91000</v>
      </c>
    </row>
    <row r="16" spans="1:5" ht="19.5" customHeight="1">
      <c r="A16" s="65"/>
      <c r="B16" s="42">
        <v>41773</v>
      </c>
      <c r="C16" s="69" t="s">
        <v>175</v>
      </c>
      <c r="D16" s="69"/>
      <c r="E16" s="50">
        <v>87000</v>
      </c>
    </row>
    <row r="17" spans="1:5" ht="19.5" customHeight="1">
      <c r="A17" s="65"/>
      <c r="B17" s="42">
        <v>41775</v>
      </c>
      <c r="C17" s="69" t="s">
        <v>158</v>
      </c>
      <c r="D17" s="69"/>
      <c r="E17" s="50">
        <v>129000</v>
      </c>
    </row>
    <row r="18" spans="1:5" ht="19.5" customHeight="1">
      <c r="A18" s="65"/>
      <c r="B18" s="42">
        <v>41779</v>
      </c>
      <c r="C18" s="51" t="s">
        <v>159</v>
      </c>
      <c r="D18" s="51"/>
      <c r="E18" s="50">
        <v>160000</v>
      </c>
    </row>
    <row r="19" spans="1:5" ht="19.5" customHeight="1">
      <c r="A19" s="65"/>
      <c r="B19" s="38" t="s">
        <v>99</v>
      </c>
      <c r="C19" s="66" t="s">
        <v>163</v>
      </c>
      <c r="D19" s="66"/>
      <c r="E19" s="41">
        <f>SUM(E13:E18)</f>
        <v>651000</v>
      </c>
    </row>
    <row r="20" spans="1:5" ht="19.5" customHeight="1">
      <c r="A20" s="67" t="s">
        <v>100</v>
      </c>
      <c r="B20" s="49">
        <v>41771</v>
      </c>
      <c r="C20" s="68" t="s">
        <v>127</v>
      </c>
      <c r="D20" s="68"/>
      <c r="E20" s="55">
        <v>151000</v>
      </c>
    </row>
    <row r="21" spans="1:5" ht="19.5" customHeight="1">
      <c r="A21" s="65"/>
      <c r="B21" s="42">
        <v>41772</v>
      </c>
      <c r="C21" s="69" t="s">
        <v>176</v>
      </c>
      <c r="D21" s="69"/>
      <c r="E21" s="50">
        <v>278000</v>
      </c>
    </row>
    <row r="22" spans="1:5" ht="19.5" customHeight="1">
      <c r="A22" s="65"/>
      <c r="B22" s="42">
        <v>41775</v>
      </c>
      <c r="C22" s="69" t="s">
        <v>177</v>
      </c>
      <c r="D22" s="69"/>
      <c r="E22" s="50">
        <v>89000</v>
      </c>
    </row>
    <row r="23" spans="1:5" ht="19.5" customHeight="1">
      <c r="A23" s="65"/>
      <c r="B23" s="42">
        <v>41780</v>
      </c>
      <c r="C23" s="69" t="s">
        <v>178</v>
      </c>
      <c r="D23" s="69"/>
      <c r="E23" s="50">
        <v>300000</v>
      </c>
    </row>
    <row r="24" spans="1:5" ht="19.5" customHeight="1">
      <c r="A24" s="65"/>
      <c r="B24" s="42">
        <v>41782</v>
      </c>
      <c r="C24" s="69" t="s">
        <v>178</v>
      </c>
      <c r="D24" s="69"/>
      <c r="E24" s="50">
        <v>162000</v>
      </c>
    </row>
    <row r="25" spans="1:5" ht="19.5" customHeight="1">
      <c r="A25" s="65"/>
      <c r="B25" s="42">
        <v>41789</v>
      </c>
      <c r="C25" s="69" t="s">
        <v>179</v>
      </c>
      <c r="D25" s="69"/>
      <c r="E25" s="50">
        <v>463000</v>
      </c>
    </row>
    <row r="26" spans="1:5" ht="19.5" customHeight="1">
      <c r="A26" s="65"/>
      <c r="B26" s="48" t="s">
        <v>99</v>
      </c>
      <c r="C26" s="70" t="s">
        <v>163</v>
      </c>
      <c r="D26" s="70"/>
      <c r="E26" s="41">
        <f>SUM(E20:E25)</f>
        <v>1443000</v>
      </c>
    </row>
    <row r="27" spans="1:5" ht="19.5" customHeight="1">
      <c r="A27" s="60" t="s">
        <v>105</v>
      </c>
      <c r="B27" s="52">
        <v>41771</v>
      </c>
      <c r="C27" s="61" t="s">
        <v>180</v>
      </c>
      <c r="D27" s="61"/>
      <c r="E27" s="55">
        <v>318000</v>
      </c>
    </row>
    <row r="28" spans="1:5" ht="19.5" customHeight="1">
      <c r="A28" s="67"/>
      <c r="B28" s="52">
        <v>41774</v>
      </c>
      <c r="C28" s="61" t="s">
        <v>181</v>
      </c>
      <c r="D28" s="61"/>
      <c r="E28" s="55">
        <v>120000</v>
      </c>
    </row>
    <row r="29" spans="1:5" ht="19.5" customHeight="1">
      <c r="A29" s="67"/>
      <c r="B29" s="49">
        <v>41778</v>
      </c>
      <c r="C29" s="43" t="s">
        <v>182</v>
      </c>
      <c r="D29" s="44"/>
      <c r="E29" s="50">
        <v>426000</v>
      </c>
    </row>
    <row r="30" spans="1:5" ht="19.5" customHeight="1">
      <c r="A30" s="67"/>
      <c r="B30" s="49">
        <v>41781</v>
      </c>
      <c r="C30" s="69" t="s">
        <v>182</v>
      </c>
      <c r="D30" s="69"/>
      <c r="E30" s="50">
        <v>58000</v>
      </c>
    </row>
    <row r="31" spans="1:5" ht="19.5" customHeight="1">
      <c r="A31" s="67"/>
      <c r="B31" s="49">
        <v>41786</v>
      </c>
      <c r="C31" s="69" t="s">
        <v>183</v>
      </c>
      <c r="D31" s="69"/>
      <c r="E31" s="50">
        <v>49000</v>
      </c>
    </row>
    <row r="32" spans="1:5" ht="19.5" customHeight="1">
      <c r="A32" s="67"/>
      <c r="B32" s="49">
        <v>41787</v>
      </c>
      <c r="C32" s="69" t="s">
        <v>184</v>
      </c>
      <c r="D32" s="69"/>
      <c r="E32" s="50">
        <v>250000</v>
      </c>
    </row>
    <row r="33" spans="1:5" ht="19.5" customHeight="1">
      <c r="A33" s="67"/>
      <c r="B33" s="49">
        <v>41787</v>
      </c>
      <c r="C33" s="69" t="s">
        <v>181</v>
      </c>
      <c r="D33" s="69"/>
      <c r="E33" s="50">
        <v>187000</v>
      </c>
    </row>
    <row r="34" spans="1:5" ht="19.5" customHeight="1">
      <c r="A34" s="67"/>
      <c r="B34" s="49">
        <v>41788</v>
      </c>
      <c r="C34" s="69" t="s">
        <v>185</v>
      </c>
      <c r="D34" s="69"/>
      <c r="E34" s="50">
        <v>344390</v>
      </c>
    </row>
    <row r="35" spans="1:5" ht="19.5" customHeight="1">
      <c r="A35" s="67"/>
      <c r="B35" s="49" t="s">
        <v>186</v>
      </c>
      <c r="C35" s="69" t="s">
        <v>187</v>
      </c>
      <c r="D35" s="69"/>
      <c r="E35" s="50">
        <v>400000</v>
      </c>
    </row>
    <row r="36" spans="1:5" ht="19.5" customHeight="1">
      <c r="A36" s="67"/>
      <c r="B36" s="48"/>
      <c r="C36" s="70" t="s">
        <v>188</v>
      </c>
      <c r="D36" s="70"/>
      <c r="E36" s="41">
        <f>SUM(E27:E35)</f>
        <v>2152390</v>
      </c>
    </row>
    <row r="37" spans="1:5" ht="19.5" customHeight="1">
      <c r="A37" s="71" t="s">
        <v>117</v>
      </c>
      <c r="B37" s="49">
        <v>41766</v>
      </c>
      <c r="C37" s="61" t="s">
        <v>189</v>
      </c>
      <c r="D37" s="61"/>
      <c r="E37" s="55">
        <v>232050</v>
      </c>
    </row>
    <row r="38" spans="1:5" ht="19.5" customHeight="1">
      <c r="A38" s="32"/>
      <c r="B38" s="7" t="s">
        <v>190</v>
      </c>
      <c r="C38" s="34" t="s">
        <v>118</v>
      </c>
      <c r="D38" s="35"/>
      <c r="E38" s="8">
        <v>245000</v>
      </c>
    </row>
    <row r="39" spans="1:5" ht="19.5" customHeight="1">
      <c r="A39" s="33"/>
      <c r="B39" s="9" t="s">
        <v>99</v>
      </c>
      <c r="C39" s="24" t="s">
        <v>89</v>
      </c>
      <c r="D39" s="25"/>
      <c r="E39" s="10">
        <f>SUM(E37:E38)</f>
        <v>477050</v>
      </c>
    </row>
    <row r="40" spans="1:5" ht="19.5" customHeight="1">
      <c r="A40" s="22" t="s">
        <v>120</v>
      </c>
      <c r="B40" s="23"/>
      <c r="C40" s="22" t="s">
        <v>123</v>
      </c>
      <c r="D40" s="23"/>
      <c r="E40" s="11">
        <f>SUM(E19,E26,E36,E39)</f>
        <v>4723440</v>
      </c>
    </row>
  </sheetData>
  <mergeCells count="38">
    <mergeCell ref="A1:E1"/>
    <mergeCell ref="A4:C4"/>
    <mergeCell ref="A8:C8"/>
    <mergeCell ref="A9:C9"/>
    <mergeCell ref="C12:D12"/>
    <mergeCell ref="A5:C5"/>
    <mergeCell ref="A7:C7"/>
    <mergeCell ref="C19:D19"/>
    <mergeCell ref="A20:A26"/>
    <mergeCell ref="C20:D20"/>
    <mergeCell ref="C21:D21"/>
    <mergeCell ref="C22:D22"/>
    <mergeCell ref="C23:D23"/>
    <mergeCell ref="C24:D24"/>
    <mergeCell ref="C25:D25"/>
    <mergeCell ref="C26:D26"/>
    <mergeCell ref="A13:A19"/>
    <mergeCell ref="C13:D13"/>
    <mergeCell ref="C14:D14"/>
    <mergeCell ref="C16:D16"/>
    <mergeCell ref="C17:D17"/>
    <mergeCell ref="A40:B40"/>
    <mergeCell ref="C40:D40"/>
    <mergeCell ref="A27:A3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A37:A39"/>
    <mergeCell ref="C37:D37"/>
    <mergeCell ref="C38:D38"/>
    <mergeCell ref="C39:D3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portrait" horizont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4"/>
  <sheetViews>
    <sheetView tabSelected="1" topLeftCell="A70" workbookViewId="0">
      <selection activeCell="C38" sqref="C38"/>
    </sheetView>
  </sheetViews>
  <sheetFormatPr defaultRowHeight="16.5"/>
  <cols>
    <col min="1" max="5" width="18.125" customWidth="1"/>
  </cols>
  <sheetData>
    <row r="1" spans="1:5" ht="27">
      <c r="A1" s="26" t="s">
        <v>191</v>
      </c>
      <c r="B1" s="27"/>
      <c r="C1" s="27"/>
      <c r="D1" s="27"/>
      <c r="E1" s="28"/>
    </row>
    <row r="2" spans="1:5">
      <c r="A2" s="2"/>
      <c r="B2" s="3"/>
      <c r="C2" s="2"/>
      <c r="D2" s="2"/>
      <c r="E2" s="2"/>
    </row>
    <row r="3" spans="1:5" ht="22.5">
      <c r="A3" s="4" t="s">
        <v>78</v>
      </c>
      <c r="B3" s="3"/>
      <c r="C3" s="2"/>
      <c r="D3" s="2"/>
      <c r="E3" s="5" t="s">
        <v>79</v>
      </c>
    </row>
    <row r="4" spans="1:5" ht="20.100000000000001" customHeight="1">
      <c r="A4" s="57" t="s">
        <v>80</v>
      </c>
      <c r="B4" s="57"/>
      <c r="C4" s="57"/>
      <c r="D4" s="6" t="s">
        <v>81</v>
      </c>
      <c r="E4" s="6" t="s">
        <v>82</v>
      </c>
    </row>
    <row r="5" spans="1:5" ht="20.100000000000001" customHeight="1">
      <c r="A5" s="29" t="s">
        <v>83</v>
      </c>
      <c r="B5" s="30"/>
      <c r="C5" s="31"/>
      <c r="D5" s="15" t="str">
        <f>C18</f>
        <v>5건</v>
      </c>
      <c r="E5" s="19">
        <f>E18</f>
        <v>880000</v>
      </c>
    </row>
    <row r="6" spans="1:5" ht="20.100000000000001" customHeight="1">
      <c r="A6" s="14" t="s">
        <v>85</v>
      </c>
      <c r="B6" s="15"/>
      <c r="C6" s="14"/>
      <c r="D6" s="15" t="str">
        <f>C23</f>
        <v>4건</v>
      </c>
      <c r="E6" s="19">
        <f>E23</f>
        <v>1471000</v>
      </c>
    </row>
    <row r="7" spans="1:5" ht="20.100000000000001" customHeight="1">
      <c r="A7" s="29" t="s">
        <v>87</v>
      </c>
      <c r="B7" s="30"/>
      <c r="C7" s="31"/>
      <c r="D7" s="15" t="str">
        <f>C31</f>
        <v>7건</v>
      </c>
      <c r="E7" s="19">
        <f>E31</f>
        <v>1848000</v>
      </c>
    </row>
    <row r="8" spans="1:5" ht="20.100000000000001" customHeight="1">
      <c r="A8" s="58" t="s">
        <v>88</v>
      </c>
      <c r="B8" s="58"/>
      <c r="C8" s="58"/>
      <c r="D8" s="15" t="str">
        <f>C33</f>
        <v>1건</v>
      </c>
      <c r="E8" s="19">
        <f>E33</f>
        <v>100000</v>
      </c>
    </row>
    <row r="9" spans="1:5" ht="20.100000000000001" customHeight="1">
      <c r="A9" s="59" t="s">
        <v>90</v>
      </c>
      <c r="B9" s="59"/>
      <c r="C9" s="59"/>
      <c r="D9" s="36" t="str">
        <f>C34</f>
        <v>17건</v>
      </c>
      <c r="E9" s="11">
        <f>SUM(E5:E8)</f>
        <v>4299000</v>
      </c>
    </row>
    <row r="10" spans="1:5">
      <c r="A10" s="2"/>
      <c r="B10" s="3"/>
      <c r="C10" s="2"/>
      <c r="D10" s="2"/>
      <c r="E10" s="2"/>
    </row>
    <row r="11" spans="1:5" ht="22.5">
      <c r="A11" s="4" t="s">
        <v>92</v>
      </c>
      <c r="B11" s="3"/>
      <c r="C11" s="2"/>
      <c r="D11" s="2"/>
      <c r="E11" s="2"/>
    </row>
    <row r="12" spans="1:5" ht="20.100000000000001" customHeight="1">
      <c r="A12" s="6" t="s">
        <v>93</v>
      </c>
      <c r="B12" s="6" t="s">
        <v>94</v>
      </c>
      <c r="C12" s="57" t="s">
        <v>95</v>
      </c>
      <c r="D12" s="57"/>
      <c r="E12" s="6" t="s">
        <v>96</v>
      </c>
    </row>
    <row r="13" spans="1:5" ht="20.100000000000001" customHeight="1">
      <c r="A13" s="60" t="s">
        <v>97</v>
      </c>
      <c r="B13" s="52">
        <v>41791</v>
      </c>
      <c r="C13" s="61" t="s">
        <v>192</v>
      </c>
      <c r="D13" s="62"/>
      <c r="E13" s="12">
        <v>120000</v>
      </c>
    </row>
    <row r="14" spans="1:5" ht="20.100000000000001" customHeight="1">
      <c r="A14" s="65"/>
      <c r="B14" s="42">
        <v>41792</v>
      </c>
      <c r="C14" s="43" t="s">
        <v>193</v>
      </c>
      <c r="D14" s="44"/>
      <c r="E14" s="50">
        <v>243000</v>
      </c>
    </row>
    <row r="15" spans="1:5" ht="20.100000000000001" customHeight="1">
      <c r="A15" s="65"/>
      <c r="B15" s="42">
        <v>41801</v>
      </c>
      <c r="C15" s="51" t="s">
        <v>194</v>
      </c>
      <c r="D15" s="51"/>
      <c r="E15" s="50">
        <v>185000</v>
      </c>
    </row>
    <row r="16" spans="1:5" ht="20.100000000000001" customHeight="1">
      <c r="A16" s="65"/>
      <c r="B16" s="42">
        <v>41803</v>
      </c>
      <c r="C16" s="46" t="s">
        <v>195</v>
      </c>
      <c r="D16" s="47"/>
      <c r="E16" s="50">
        <v>135000</v>
      </c>
    </row>
    <row r="17" spans="1:5" ht="20.100000000000001" customHeight="1">
      <c r="A17" s="65"/>
      <c r="B17" s="42">
        <v>41810</v>
      </c>
      <c r="C17" s="51" t="s">
        <v>196</v>
      </c>
      <c r="D17" s="51"/>
      <c r="E17" s="50">
        <v>197000</v>
      </c>
    </row>
    <row r="18" spans="1:5" ht="20.100000000000001" customHeight="1">
      <c r="A18" s="65"/>
      <c r="B18" s="38" t="s">
        <v>99</v>
      </c>
      <c r="C18" s="66" t="s">
        <v>86</v>
      </c>
      <c r="D18" s="66"/>
      <c r="E18" s="41">
        <f>SUM(E13:E17)</f>
        <v>880000</v>
      </c>
    </row>
    <row r="19" spans="1:5" ht="20.100000000000001" customHeight="1">
      <c r="A19" s="67" t="s">
        <v>100</v>
      </c>
      <c r="B19" s="49">
        <v>41793</v>
      </c>
      <c r="C19" s="68" t="s">
        <v>127</v>
      </c>
      <c r="D19" s="68"/>
      <c r="E19" s="55">
        <v>400000</v>
      </c>
    </row>
    <row r="20" spans="1:5" ht="20.100000000000001" customHeight="1">
      <c r="A20" s="65"/>
      <c r="B20" s="42">
        <v>41795</v>
      </c>
      <c r="C20" s="69" t="s">
        <v>178</v>
      </c>
      <c r="D20" s="69"/>
      <c r="E20" s="50">
        <v>398000</v>
      </c>
    </row>
    <row r="21" spans="1:5" ht="20.100000000000001" customHeight="1">
      <c r="A21" s="65"/>
      <c r="B21" s="42">
        <v>41799</v>
      </c>
      <c r="C21" s="51" t="s">
        <v>197</v>
      </c>
      <c r="D21" s="51"/>
      <c r="E21" s="50">
        <v>430000</v>
      </c>
    </row>
    <row r="22" spans="1:5" ht="20.100000000000001" customHeight="1">
      <c r="A22" s="65"/>
      <c r="B22" s="42">
        <v>41809</v>
      </c>
      <c r="C22" s="69" t="s">
        <v>162</v>
      </c>
      <c r="D22" s="69"/>
      <c r="E22" s="50">
        <v>243000</v>
      </c>
    </row>
    <row r="23" spans="1:5" ht="20.100000000000001" customHeight="1">
      <c r="A23" s="65"/>
      <c r="B23" s="48" t="s">
        <v>99</v>
      </c>
      <c r="C23" s="70" t="s">
        <v>139</v>
      </c>
      <c r="D23" s="70"/>
      <c r="E23" s="41">
        <f>SUM(E19:E22)</f>
        <v>1471000</v>
      </c>
    </row>
    <row r="24" spans="1:5" ht="20.100000000000001" customHeight="1">
      <c r="A24" s="60" t="s">
        <v>105</v>
      </c>
      <c r="B24" s="52">
        <v>41793</v>
      </c>
      <c r="C24" s="61" t="s">
        <v>198</v>
      </c>
      <c r="D24" s="61"/>
      <c r="E24" s="55">
        <v>100000</v>
      </c>
    </row>
    <row r="25" spans="1:5" ht="20.100000000000001" customHeight="1">
      <c r="A25" s="60"/>
      <c r="B25" s="52">
        <v>41799</v>
      </c>
      <c r="C25" s="63" t="s">
        <v>199</v>
      </c>
      <c r="D25" s="63"/>
      <c r="E25" s="55">
        <v>293000</v>
      </c>
    </row>
    <row r="26" spans="1:5" ht="20.100000000000001" customHeight="1">
      <c r="A26" s="67"/>
      <c r="B26" s="52">
        <v>41801</v>
      </c>
      <c r="C26" s="61" t="s">
        <v>200</v>
      </c>
      <c r="D26" s="61"/>
      <c r="E26" s="55">
        <v>417000</v>
      </c>
    </row>
    <row r="27" spans="1:5" ht="20.100000000000001" customHeight="1">
      <c r="A27" s="67"/>
      <c r="B27" s="49">
        <v>41806</v>
      </c>
      <c r="C27" s="69" t="s">
        <v>201</v>
      </c>
      <c r="D27" s="69"/>
      <c r="E27" s="50">
        <v>221000</v>
      </c>
    </row>
    <row r="28" spans="1:5" ht="20.100000000000001" customHeight="1">
      <c r="A28" s="67"/>
      <c r="B28" s="49">
        <v>41807</v>
      </c>
      <c r="C28" s="51" t="s">
        <v>202</v>
      </c>
      <c r="D28" s="51"/>
      <c r="E28" s="50">
        <v>207000</v>
      </c>
    </row>
    <row r="29" spans="1:5" ht="20.100000000000001" customHeight="1">
      <c r="A29" s="67"/>
      <c r="B29" s="49">
        <v>41820</v>
      </c>
      <c r="C29" s="43" t="s">
        <v>203</v>
      </c>
      <c r="D29" s="44"/>
      <c r="E29" s="50">
        <v>210000</v>
      </c>
    </row>
    <row r="30" spans="1:5" ht="20.100000000000001" customHeight="1">
      <c r="A30" s="67"/>
      <c r="B30" s="52" t="s">
        <v>204</v>
      </c>
      <c r="C30" s="43" t="s">
        <v>187</v>
      </c>
      <c r="D30" s="44"/>
      <c r="E30" s="50">
        <v>400000</v>
      </c>
    </row>
    <row r="31" spans="1:5" ht="20.100000000000001" customHeight="1">
      <c r="A31" s="67"/>
      <c r="B31" s="48" t="s">
        <v>99</v>
      </c>
      <c r="C31" s="70" t="s">
        <v>122</v>
      </c>
      <c r="D31" s="70"/>
      <c r="E31" s="41">
        <f>SUM(E24:E30)</f>
        <v>1848000</v>
      </c>
    </row>
    <row r="32" spans="1:5" ht="20.100000000000001" customHeight="1">
      <c r="A32" s="71" t="s">
        <v>117</v>
      </c>
      <c r="B32" s="52" t="s">
        <v>204</v>
      </c>
      <c r="C32" s="61" t="s">
        <v>118</v>
      </c>
      <c r="D32" s="72"/>
      <c r="E32" s="55">
        <v>100000</v>
      </c>
    </row>
    <row r="33" spans="1:5" ht="20.100000000000001" customHeight="1">
      <c r="A33" s="67"/>
      <c r="B33" s="36" t="s">
        <v>99</v>
      </c>
      <c r="C33" s="59" t="s">
        <v>84</v>
      </c>
      <c r="D33" s="59"/>
      <c r="E33" s="11">
        <f>SUM(E32:E32)</f>
        <v>100000</v>
      </c>
    </row>
    <row r="34" spans="1:5" ht="20.100000000000001" customHeight="1">
      <c r="A34" s="59" t="s">
        <v>120</v>
      </c>
      <c r="B34" s="59"/>
      <c r="C34" s="59" t="s">
        <v>151</v>
      </c>
      <c r="D34" s="59"/>
      <c r="E34" s="11">
        <f>SUM(E18,E23,E31,E33)</f>
        <v>4299000</v>
      </c>
    </row>
  </sheetData>
  <mergeCells count="28">
    <mergeCell ref="A13:A18"/>
    <mergeCell ref="C13:D13"/>
    <mergeCell ref="C14:D14"/>
    <mergeCell ref="C18:D18"/>
    <mergeCell ref="A5:C5"/>
    <mergeCell ref="A7:C7"/>
    <mergeCell ref="A1:E1"/>
    <mergeCell ref="A4:C4"/>
    <mergeCell ref="A8:C8"/>
    <mergeCell ref="A9:C9"/>
    <mergeCell ref="C12:D12"/>
    <mergeCell ref="A19:A23"/>
    <mergeCell ref="C19:D19"/>
    <mergeCell ref="C20:D20"/>
    <mergeCell ref="C22:D22"/>
    <mergeCell ref="C23:D23"/>
    <mergeCell ref="C31:D31"/>
    <mergeCell ref="A32:A33"/>
    <mergeCell ref="C32:D32"/>
    <mergeCell ref="C33:D33"/>
    <mergeCell ref="A34:B34"/>
    <mergeCell ref="C34:D34"/>
    <mergeCell ref="A24:A31"/>
    <mergeCell ref="C24:D24"/>
    <mergeCell ref="C26:D26"/>
    <mergeCell ref="C27:D27"/>
    <mergeCell ref="C29:D29"/>
    <mergeCell ref="C30:D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장관 4월</vt:lpstr>
      <vt:lpstr>장관 5월</vt:lpstr>
      <vt:lpstr>장관 6월</vt:lpstr>
      <vt:lpstr>1차관 4월</vt:lpstr>
      <vt:lpstr>1차관5월</vt:lpstr>
      <vt:lpstr>1차관 6월</vt:lpstr>
      <vt:lpstr>2차관 4월</vt:lpstr>
      <vt:lpstr>2차관 5월</vt:lpstr>
      <vt:lpstr>2차관 6월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2014-07-28T10:36:57Z</cp:lastPrinted>
  <dcterms:created xsi:type="dcterms:W3CDTF">2013-11-08T01:42:48Z</dcterms:created>
  <dcterms:modified xsi:type="dcterms:W3CDTF">2014-07-28T10:39:26Z</dcterms:modified>
</cp:coreProperties>
</file>