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장관 10월" sheetId="4" r:id="rId1"/>
    <sheet name="장관 11월" sheetId="1" r:id="rId2"/>
    <sheet name="장관 12월" sheetId="2" r:id="rId3"/>
    <sheet name="1차관 10월" sheetId="5" r:id="rId4"/>
    <sheet name="1차관11월" sheetId="6" r:id="rId5"/>
    <sheet name="1차관 12월" sheetId="7" r:id="rId6"/>
    <sheet name="2차관 10월" sheetId="8" r:id="rId7"/>
    <sheet name="2차관 11월" sheetId="9" r:id="rId8"/>
    <sheet name="2차관 12월" sheetId="10" r:id="rId9"/>
  </sheets>
  <calcPr calcId="124519"/>
</workbook>
</file>

<file path=xl/calcChain.xml><?xml version="1.0" encoding="utf-8"?>
<calcChain xmlns="http://schemas.openxmlformats.org/spreadsheetml/2006/main">
  <c r="E35" i="10"/>
  <c r="E32"/>
  <c r="E24"/>
  <c r="E18"/>
  <c r="E36" s="1"/>
  <c r="D9"/>
  <c r="E8"/>
  <c r="D8"/>
  <c r="E7"/>
  <c r="D7"/>
  <c r="E6"/>
  <c r="D6"/>
  <c r="E5"/>
  <c r="E9" s="1"/>
  <c r="D5"/>
  <c r="E36" i="9"/>
  <c r="E33"/>
  <c r="E7" s="1"/>
  <c r="E24"/>
  <c r="E18"/>
  <c r="E5" s="1"/>
  <c r="E9" s="1"/>
  <c r="D9"/>
  <c r="E8"/>
  <c r="D8"/>
  <c r="D7"/>
  <c r="E6"/>
  <c r="D6"/>
  <c r="D5"/>
  <c r="E37" i="8"/>
  <c r="E34"/>
  <c r="E26"/>
  <c r="E19"/>
  <c r="E38" s="1"/>
  <c r="D9"/>
  <c r="E8"/>
  <c r="D8"/>
  <c r="E7"/>
  <c r="D7"/>
  <c r="E6"/>
  <c r="D6"/>
  <c r="E5"/>
  <c r="E9" s="1"/>
  <c r="D5"/>
  <c r="E30" i="7"/>
  <c r="E29"/>
  <c r="E25"/>
  <c r="E28" s="1"/>
  <c r="E16"/>
  <c r="E14"/>
  <c r="E9"/>
  <c r="D9"/>
  <c r="E31" i="6"/>
  <c r="E30"/>
  <c r="E32" s="1"/>
  <c r="E29"/>
  <c r="E18"/>
  <c r="E15"/>
  <c r="E9"/>
  <c r="D8"/>
  <c r="D7"/>
  <c r="D6"/>
  <c r="E31" i="5"/>
  <c r="E30"/>
  <c r="E29"/>
  <c r="E28"/>
  <c r="E18"/>
  <c r="E14"/>
  <c r="E9"/>
  <c r="D7"/>
  <c r="D6"/>
  <c r="D5"/>
  <c r="E31" i="7" l="1"/>
  <c r="E32" s="1"/>
  <c r="E33" i="6"/>
  <c r="E32" i="5"/>
  <c r="E37" i="9"/>
  <c r="E26" i="2" l="1"/>
  <c r="E41"/>
  <c r="E18"/>
  <c r="E32" i="4"/>
  <c r="E8" s="1"/>
  <c r="E29"/>
  <c r="E23"/>
  <c r="E17"/>
  <c r="E33" s="1"/>
  <c r="D9"/>
  <c r="D8"/>
  <c r="E7"/>
  <c r="D7"/>
  <c r="E6"/>
  <c r="D6"/>
  <c r="E5"/>
  <c r="E9" s="1"/>
  <c r="D5"/>
  <c r="E38" i="2"/>
  <c r="E29" i="1" l="1"/>
  <c r="E22"/>
  <c r="E17" l="1"/>
  <c r="E8" i="2" l="1"/>
  <c r="E7"/>
  <c r="E6"/>
  <c r="E5"/>
  <c r="D9"/>
  <c r="D8"/>
  <c r="D7"/>
  <c r="D6"/>
  <c r="D5"/>
  <c r="E32" i="1"/>
  <c r="E8" s="1"/>
  <c r="E7"/>
  <c r="E6"/>
  <c r="E5"/>
  <c r="D9"/>
  <c r="D8"/>
  <c r="D7"/>
  <c r="D6"/>
  <c r="D5"/>
  <c r="E9" i="2" l="1"/>
  <c r="E42"/>
  <c r="E9" i="1"/>
  <c r="E33"/>
</calcChain>
</file>

<file path=xl/sharedStrings.xml><?xml version="1.0" encoding="utf-8"?>
<sst xmlns="http://schemas.openxmlformats.org/spreadsheetml/2006/main" count="463" uniqueCount="220">
  <si>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</si>
  <si>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</si>
  <si>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</si>
  <si>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</si>
  <si>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</si>
  <si>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</si>
  <si>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</si>
  <si>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</si>
  <si>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</si>
  <si>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</si>
  <si>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</si>
  <si>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</si>
  <si>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</si>
  <si>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</si>
  <si>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</si>
  <si>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</si>
  <si>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소계</t>
    <phoneticPr fontId="4" type="noConversion"/>
  </si>
  <si>
    <t>6건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</si>
  <si>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</si>
  <si>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위문·격려 및 직원 사기 진작</t>
    <phoneticPr fontId="4" type="noConversion"/>
  </si>
  <si>
    <t>경조사 화환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</si>
  <si>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</si>
  <si>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</si>
  <si>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</si>
  <si>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</si>
  <si>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</si>
  <si>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언론사 간부 만찬</t>
    <phoneticPr fontId="4" type="noConversion"/>
  </si>
  <si>
    <t>에너지 현안 부서 격려오찬</t>
    <phoneticPr fontId="3" type="noConversion"/>
  </si>
  <si>
    <t>장관 '13년 11월 업추비 집행내역</t>
    <phoneticPr fontId="4" type="noConversion"/>
  </si>
  <si>
    <t>장관 '13년 12월 업추비 집행내역</t>
    <phoneticPr fontId="4" type="noConversion"/>
  </si>
  <si>
    <t>국회 쟁점 점검회의</t>
    <phoneticPr fontId="4" type="noConversion"/>
  </si>
  <si>
    <t>산업위 여당의원 만찬간담회</t>
    <phoneticPr fontId="4" type="noConversion"/>
  </si>
  <si>
    <t>원전현안 국회 당정 조찬회의</t>
    <phoneticPr fontId="4" type="noConversion"/>
  </si>
  <si>
    <t>파견직원 격려오찬</t>
    <phoneticPr fontId="3" type="noConversion"/>
  </si>
  <si>
    <t>중견기업 정책협의 만찬</t>
    <phoneticPr fontId="3" type="noConversion"/>
  </si>
  <si>
    <t>산업위 국회의원 오찬</t>
    <phoneticPr fontId="4" type="noConversion"/>
  </si>
  <si>
    <t>순방성과 준비회의</t>
    <phoneticPr fontId="3" type="noConversion"/>
  </si>
  <si>
    <t>2013-10월</t>
    <phoneticPr fontId="4" type="noConversion"/>
  </si>
  <si>
    <t>국정감사 대비 쟁점 점검회의</t>
    <phoneticPr fontId="4" type="noConversion"/>
  </si>
  <si>
    <t>해외출장팀 격려</t>
    <phoneticPr fontId="4" type="noConversion"/>
  </si>
  <si>
    <t>통상 현안 격무부서 격려만찬</t>
    <phoneticPr fontId="3" type="noConversion"/>
  </si>
  <si>
    <t>에너지현안 점검회의</t>
    <phoneticPr fontId="3" type="noConversion"/>
  </si>
  <si>
    <t>5건</t>
    <phoneticPr fontId="4" type="noConversion"/>
  </si>
  <si>
    <t>4건</t>
    <phoneticPr fontId="4" type="noConversion"/>
  </si>
  <si>
    <t>16건</t>
    <phoneticPr fontId="4" type="noConversion"/>
  </si>
  <si>
    <t>정책현안점검 간부회의</t>
    <phoneticPr fontId="4" type="noConversion"/>
  </si>
  <si>
    <t>에너지현안부서 격려오찬</t>
    <phoneticPr fontId="4" type="noConversion"/>
  </si>
  <si>
    <t>언론사대표 및 간부만찬</t>
    <phoneticPr fontId="4" type="noConversion"/>
  </si>
  <si>
    <t>에너지공기업 간담회</t>
    <phoneticPr fontId="4" type="noConversion"/>
  </si>
  <si>
    <t>직원노조간부 격려오찬</t>
    <phoneticPr fontId="3" type="noConversion"/>
  </si>
  <si>
    <t>국정과제 추진 유관기관 협의</t>
    <phoneticPr fontId="4" type="noConversion"/>
  </si>
  <si>
    <t>국회 쟁점점검 회의</t>
    <phoneticPr fontId="4" type="noConversion"/>
  </si>
  <si>
    <t>산업위 의원 오찬</t>
    <phoneticPr fontId="4" type="noConversion"/>
  </si>
  <si>
    <t>국토부 부처간 현안 협의</t>
    <phoneticPr fontId="4" type="noConversion"/>
  </si>
  <si>
    <t>통상현안 점검회의</t>
    <phoneticPr fontId="4" type="noConversion"/>
  </si>
  <si>
    <t>국회대기팀 격려 오찬</t>
    <phoneticPr fontId="4" type="noConversion"/>
  </si>
  <si>
    <t>2013-11월</t>
    <phoneticPr fontId="4" type="noConversion"/>
  </si>
  <si>
    <t>통상교섭 부서 격려오찬</t>
    <phoneticPr fontId="3" type="noConversion"/>
  </si>
  <si>
    <t>무역실 격무직원 격려만찬</t>
    <phoneticPr fontId="3" type="noConversion"/>
  </si>
  <si>
    <t>2013-12월</t>
    <phoneticPr fontId="4" type="noConversion"/>
  </si>
  <si>
    <t>통상관련 국회의원 협의</t>
    <phoneticPr fontId="4" type="noConversion"/>
  </si>
  <si>
    <t>총리실 파견직원 격려오찬</t>
    <phoneticPr fontId="4" type="noConversion"/>
  </si>
  <si>
    <t>국회 대기팀 격려만찬</t>
    <phoneticPr fontId="4" type="noConversion"/>
  </si>
  <si>
    <t>주요정책 점검 간부회의</t>
    <phoneticPr fontId="4" type="noConversion"/>
  </si>
  <si>
    <t>산업위 위원 오찬</t>
    <phoneticPr fontId="4" type="noConversion"/>
  </si>
  <si>
    <t>무투회의 준비팀 격려오찬</t>
    <phoneticPr fontId="3" type="noConversion"/>
  </si>
  <si>
    <t>팀장급 격려오찬</t>
    <phoneticPr fontId="3" type="noConversion"/>
  </si>
  <si>
    <t>여당 수석전문위원 오찬</t>
    <phoneticPr fontId="4" type="noConversion"/>
  </si>
  <si>
    <t>산업위 입법조사실 오찬</t>
    <phoneticPr fontId="3" type="noConversion"/>
  </si>
  <si>
    <t>산업기반실 격려오찬</t>
    <phoneticPr fontId="3" type="noConversion"/>
  </si>
  <si>
    <t>실장급 정책현안점검회의</t>
    <phoneticPr fontId="3" type="noConversion"/>
  </si>
  <si>
    <t>공공기관장 간담회</t>
    <phoneticPr fontId="3" type="noConversion"/>
  </si>
  <si>
    <t>세종청사 기이전부서 오찬</t>
    <phoneticPr fontId="3" type="noConversion"/>
  </si>
  <si>
    <t>정보기관 간부 업무협의 오찬</t>
    <phoneticPr fontId="3" type="noConversion"/>
  </si>
  <si>
    <t>문화부 홍보전략 협의 만찬</t>
    <phoneticPr fontId="3" type="noConversion"/>
  </si>
  <si>
    <t>국회 현안보고 쟁점 점검회의</t>
    <phoneticPr fontId="4" type="noConversion"/>
  </si>
  <si>
    <t>예산 담당 부서 격려만찬</t>
    <phoneticPr fontId="3" type="noConversion"/>
  </si>
  <si>
    <t>예산국회 쟁점 종합점검회의</t>
    <phoneticPr fontId="3" type="noConversion"/>
  </si>
  <si>
    <t>통상실 격무직원 격려만찬</t>
    <phoneticPr fontId="3" type="noConversion"/>
  </si>
  <si>
    <t>국회대기팀 격려조찬</t>
    <phoneticPr fontId="3" type="noConversion"/>
  </si>
  <si>
    <t>7건</t>
    <phoneticPr fontId="4" type="noConversion"/>
  </si>
  <si>
    <t>11건</t>
    <phoneticPr fontId="4" type="noConversion"/>
  </si>
  <si>
    <t>25건</t>
    <phoneticPr fontId="4" type="noConversion"/>
  </si>
  <si>
    <t>장관 '13년 10월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</si>
  <si>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</si>
  <si>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</si>
  <si>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</si>
  <si>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</si>
  <si>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</si>
  <si>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</si>
  <si>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</si>
  <si>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</si>
  <si>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</si>
  <si>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2건</t>
    <phoneticPr fontId="4" type="noConversion"/>
  </si>
  <si>
    <t>합  계</t>
    <phoneticPr fontId="4" type="noConversion"/>
  </si>
  <si>
    <t>15건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</si>
  <si>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</si>
  <si>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</si>
  <si>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</si>
  <si>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</si>
  <si>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</si>
  <si>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</si>
  <si>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부내 실정책과장 회의</t>
    <phoneticPr fontId="4" type="noConversion"/>
  </si>
  <si>
    <t>소계</t>
    <phoneticPr fontId="4" type="noConversion"/>
  </si>
  <si>
    <t>1건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</si>
  <si>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</si>
  <si>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기자단 간담회</t>
    <phoneticPr fontId="4" type="noConversion"/>
  </si>
  <si>
    <t>유관기관 업무협의</t>
    <phoneticPr fontId="4" type="noConversion"/>
  </si>
  <si>
    <t>미래부 업무협의 오찬</t>
    <phoneticPr fontId="4" type="noConversion"/>
  </si>
  <si>
    <t>3건</t>
    <phoneticPr fontId="4" type="noConversion"/>
  </si>
  <si>
    <t>위문·격려 및 직원사기 진작</t>
    <phoneticPr fontId="4" type="noConversion"/>
  </si>
  <si>
    <t>통상분야 직원 격려 오찬</t>
    <phoneticPr fontId="4" type="noConversion"/>
  </si>
  <si>
    <t>국회대비 간부직원 격려 오찬</t>
    <phoneticPr fontId="4" type="noConversion"/>
  </si>
  <si>
    <t>격무직원 격려 오찬</t>
    <phoneticPr fontId="4" type="noConversion"/>
  </si>
  <si>
    <t>비서실 오찬</t>
    <phoneticPr fontId="4" type="noConversion"/>
  </si>
  <si>
    <t>국정감사 대비 직원 격려 오찬</t>
    <phoneticPr fontId="4" type="noConversion"/>
  </si>
  <si>
    <t>장관자문관 격려 오찬</t>
    <phoneticPr fontId="4" type="noConversion"/>
  </si>
  <si>
    <t>실 주무직원 격려 오찬</t>
    <phoneticPr fontId="4" type="noConversion"/>
  </si>
  <si>
    <t>격무직원 격려 만찬</t>
    <phoneticPr fontId="4" type="noConversion"/>
  </si>
  <si>
    <t>9건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</si>
  <si>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</si>
  <si>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2013-10월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</si>
  <si>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</si>
  <si>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</si>
  <si>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</si>
  <si>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차관 '13년 11월 업추비 집행내역</t>
    <phoneticPr fontId="4" type="noConversion"/>
  </si>
  <si>
    <t>16건</t>
    <phoneticPr fontId="4" type="noConversion"/>
  </si>
  <si>
    <t>산업 업종별 주요 전문가 회의</t>
    <phoneticPr fontId="4" type="noConversion"/>
  </si>
  <si>
    <t>산학연 전문가 회의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</si>
  <si>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</si>
  <si>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언론기자 업무협의 오찬</t>
    <phoneticPr fontId="4" type="noConversion"/>
  </si>
  <si>
    <t>출입기자 업무협의 만찬</t>
    <phoneticPr fontId="4" type="noConversion"/>
  </si>
  <si>
    <t>국회 대비 격무직원 격려 오찬</t>
    <phoneticPr fontId="4" type="noConversion"/>
  </si>
  <si>
    <t>국회 예결위 대응 직원 격려 만찬</t>
    <phoneticPr fontId="4" type="noConversion"/>
  </si>
  <si>
    <t>결산국회 대응 직원 격려 만찬</t>
    <phoneticPr fontId="4" type="noConversion"/>
  </si>
  <si>
    <t>외촉법 담당 직원 격려 오찬</t>
    <phoneticPr fontId="4" type="noConversion"/>
  </si>
  <si>
    <t>국회 직원 격려 오찬</t>
    <phoneticPr fontId="4" type="noConversion"/>
  </si>
  <si>
    <t>실 정책국장 격려만찬</t>
    <phoneticPr fontId="4" type="noConversion"/>
  </si>
  <si>
    <t>장관 정책보좌관 자문관 격려 만찬</t>
    <phoneticPr fontId="4" type="noConversion"/>
  </si>
  <si>
    <t>장차관 비서관 격려 오찬</t>
    <phoneticPr fontId="4" type="noConversion"/>
  </si>
  <si>
    <t>10건</t>
    <phoneticPr fontId="4" type="noConversion"/>
  </si>
  <si>
    <t>2013-11월</t>
    <phoneticPr fontId="4" type="noConversion"/>
  </si>
  <si>
    <t>차관 '13년 12월 업추비 집행내역</t>
    <phoneticPr fontId="4" type="noConversion"/>
  </si>
  <si>
    <t>1건</t>
    <phoneticPr fontId="4" type="noConversion"/>
  </si>
  <si>
    <t>11건</t>
    <phoneticPr fontId="4" type="noConversion"/>
  </si>
  <si>
    <t>산업정책 관련 브레인스토밍 회의</t>
    <phoneticPr fontId="4" type="noConversion"/>
  </si>
  <si>
    <t>출입기자 송년오찬</t>
    <phoneticPr fontId="4" type="noConversion"/>
  </si>
  <si>
    <t>국회 대응직원 격려 오찬</t>
    <phoneticPr fontId="4" type="noConversion"/>
  </si>
  <si>
    <t>예산국회 준비직원 격려 오찬</t>
    <phoneticPr fontId="4" type="noConversion"/>
  </si>
  <si>
    <t>세종청사 이주준비 직원 격려 오찬</t>
    <phoneticPr fontId="4" type="noConversion"/>
  </si>
  <si>
    <t>비서실 송년 오찬</t>
    <phoneticPr fontId="4" type="noConversion"/>
  </si>
  <si>
    <t>무투회의 준비직원 격려오찬</t>
    <phoneticPr fontId="4" type="noConversion"/>
  </si>
  <si>
    <t>예산국회 준비회의 만찬</t>
    <phoneticPr fontId="4" type="noConversion"/>
  </si>
  <si>
    <t>격무직원 격려 만찬</t>
    <phoneticPr fontId="4" type="noConversion"/>
  </si>
  <si>
    <t>국회법안 관련 직원 격려 오찬</t>
    <phoneticPr fontId="4" type="noConversion"/>
  </si>
  <si>
    <t>격무직원 격려 오찬</t>
    <phoneticPr fontId="4" type="noConversion"/>
  </si>
  <si>
    <t>국회대기 직원 격려 오찬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</si>
  <si>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</si>
  <si>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15건</t>
    <phoneticPr fontId="4" type="noConversion"/>
  </si>
  <si>
    <t>2차관 '13년 10월 업추비 집행내역</t>
    <phoneticPr fontId="4" type="noConversion"/>
  </si>
  <si>
    <t>④ 차관실 운영 등 기타경비</t>
    <phoneticPr fontId="4" type="noConversion"/>
  </si>
  <si>
    <t>출입기자단 오찬간담회</t>
    <phoneticPr fontId="4" type="noConversion"/>
  </si>
  <si>
    <t>원자력전문가 만찬간담회</t>
    <phoneticPr fontId="4" type="noConversion"/>
  </si>
  <si>
    <t>에너지현안 도시락 회의</t>
    <phoneticPr fontId="3" type="noConversion"/>
  </si>
  <si>
    <t>출입기자 만찬</t>
    <phoneticPr fontId="3" type="noConversion"/>
  </si>
  <si>
    <t>원전 구매제도 개선위원회</t>
    <phoneticPr fontId="3" type="noConversion"/>
  </si>
  <si>
    <t>에너지 전문가회의</t>
    <phoneticPr fontId="3" type="noConversion"/>
  </si>
  <si>
    <t>6건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</si>
  <si>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</si>
  <si>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외교부 업무협의</t>
    <phoneticPr fontId="4" type="noConversion"/>
  </si>
  <si>
    <t>에너지정책 국회협의</t>
    <phoneticPr fontId="4" type="noConversion"/>
  </si>
  <si>
    <t>총리실 업무협의</t>
    <phoneticPr fontId="4" type="noConversion"/>
  </si>
  <si>
    <t>에기본 업무협의</t>
    <phoneticPr fontId="3" type="noConversion"/>
  </si>
  <si>
    <t>위문·격려 및 직원 사기 진작</t>
    <phoneticPr fontId="4" type="noConversion"/>
  </si>
  <si>
    <t>파견직원 격려오찬</t>
    <phoneticPr fontId="4" type="noConversion"/>
  </si>
  <si>
    <t>직원 격려 오찬</t>
    <phoneticPr fontId="4" type="noConversion"/>
  </si>
  <si>
    <t>자원실 격무직원 격려만찬</t>
    <phoneticPr fontId="4" type="noConversion"/>
  </si>
  <si>
    <t>원전국 격려오찬</t>
    <phoneticPr fontId="4" type="noConversion"/>
  </si>
  <si>
    <t>서기관승진자 격려오찬</t>
    <phoneticPr fontId="4" type="noConversion"/>
  </si>
  <si>
    <t>무투실 격려오찬</t>
    <phoneticPr fontId="4" type="noConversion"/>
  </si>
  <si>
    <t>2차관실 간부오찬</t>
    <phoneticPr fontId="3" type="noConversion"/>
  </si>
  <si>
    <t>7건</t>
    <phoneticPr fontId="4" type="noConversion"/>
  </si>
  <si>
    <t>21건</t>
    <phoneticPr fontId="4" type="noConversion"/>
  </si>
  <si>
    <t>2차관 '13년 11월 업추비 집행내역</t>
    <phoneticPr fontId="4" type="noConversion"/>
  </si>
  <si>
    <t>④ 차관실 운영 등 기타경비</t>
    <phoneticPr fontId="4" type="noConversion"/>
  </si>
  <si>
    <t>출입기자 만찬간담회</t>
    <phoneticPr fontId="4" type="noConversion"/>
  </si>
  <si>
    <t>통상에너지 현안점검회의</t>
    <phoneticPr fontId="4" type="noConversion"/>
  </si>
  <si>
    <t>출입기자 만찬간담회</t>
    <phoneticPr fontId="3" type="noConversion"/>
  </si>
  <si>
    <t>에너지가격 전문가회의</t>
    <phoneticPr fontId="3" type="noConversion"/>
  </si>
  <si>
    <t>주요언론사 만찬간담회</t>
    <phoneticPr fontId="3" type="noConversion"/>
  </si>
  <si>
    <t>5건</t>
    <phoneticPr fontId="4" type="noConversion"/>
  </si>
  <si>
    <t>대국회 업무협의(통상)</t>
    <phoneticPr fontId="4" type="noConversion"/>
  </si>
  <si>
    <t>안행부 업무협의 만찬</t>
    <phoneticPr fontId="4" type="noConversion"/>
  </si>
  <si>
    <t>대국회 업무협의(에너지)</t>
    <phoneticPr fontId="4" type="noConversion"/>
  </si>
  <si>
    <t>대국회 업무협의(법안)</t>
    <phoneticPr fontId="4" type="noConversion"/>
  </si>
  <si>
    <t>자원정책국 직원 격려오찬</t>
    <phoneticPr fontId="4" type="noConversion"/>
  </si>
  <si>
    <t>통상실 과장급 오찬</t>
    <phoneticPr fontId="4" type="noConversion"/>
  </si>
  <si>
    <t>운영지원과 격려만찬</t>
    <phoneticPr fontId="4" type="noConversion"/>
  </si>
  <si>
    <t>장차관실 직원 격려오찬</t>
    <phoneticPr fontId="4" type="noConversion"/>
  </si>
  <si>
    <t>격무직원 격려만찬</t>
    <phoneticPr fontId="4" type="noConversion"/>
  </si>
  <si>
    <t>차관보실 직원 격려오찬</t>
    <phoneticPr fontId="3" type="noConversion"/>
  </si>
  <si>
    <t>기조실 격려오찬</t>
    <phoneticPr fontId="4" type="noConversion"/>
  </si>
  <si>
    <t>2013-11월</t>
    <phoneticPr fontId="3" type="noConversion"/>
  </si>
  <si>
    <t>경조사 화환</t>
    <phoneticPr fontId="3" type="noConversion"/>
  </si>
  <si>
    <t>8건</t>
    <phoneticPr fontId="4" type="noConversion"/>
  </si>
  <si>
    <t>20건</t>
    <phoneticPr fontId="4" type="noConversion"/>
  </si>
  <si>
    <t>2차관 '13년 12월 업추비 집행내역</t>
    <phoneticPr fontId="4" type="noConversion"/>
  </si>
  <si>
    <t>동상에너지 현안점검회의</t>
    <phoneticPr fontId="4" type="noConversion"/>
  </si>
  <si>
    <t>통상전문가 오찬간담회</t>
    <phoneticPr fontId="4" type="noConversion"/>
  </si>
  <si>
    <t>원전전문가 회의</t>
    <phoneticPr fontId="3" type="noConversion"/>
  </si>
  <si>
    <t>통상차관보실 송년간담회</t>
    <phoneticPr fontId="3" type="noConversion"/>
  </si>
  <si>
    <t>자원실 송년간담회</t>
    <phoneticPr fontId="3" type="noConversion"/>
  </si>
  <si>
    <t>대국회 업무협의(에기본)</t>
    <phoneticPr fontId="4" type="noConversion"/>
  </si>
  <si>
    <t>차관실 직원 격려오찬</t>
    <phoneticPr fontId="4" type="noConversion"/>
  </si>
  <si>
    <t>자원실 실무직원 격려오찬</t>
    <phoneticPr fontId="4" type="noConversion"/>
  </si>
  <si>
    <t>국회업무팀 격려오찬</t>
    <phoneticPr fontId="4" type="noConversion"/>
  </si>
  <si>
    <t>자원실 과장급 격려오찬</t>
    <phoneticPr fontId="4" type="noConversion"/>
  </si>
  <si>
    <t>격무직원 격려오찬</t>
    <phoneticPr fontId="3" type="noConversion"/>
  </si>
  <si>
    <t>홍보실 격려오찬</t>
    <phoneticPr fontId="4" type="noConversion"/>
  </si>
  <si>
    <t>1차관 '13년 10월 업추비 집행내역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</si>
</sst>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193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horizontal="center" vertical="center"/>
    </xf>
    <xf numFmtId="41" fontId="6" fillId="0" borderId="10" xfId="1" applyNumberFormat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12" xfId="1" applyFont="1" applyBorder="1" applyAlignment="1">
      <alignment horizontal="center" vertical="center"/>
    </xf>
    <xf numFmtId="0" fontId="6" fillId="0" borderId="12" xfId="1" applyFont="1" applyBorder="1" applyAlignment="1">
      <alignment vertical="center"/>
    </xf>
    <xf numFmtId="0" fontId="6" fillId="0" borderId="13" xfId="1" applyFont="1" applyBorder="1" applyAlignment="1">
      <alignment horizontal="center" vertical="center"/>
    </xf>
    <xf numFmtId="41" fontId="6" fillId="0" borderId="14" xfId="1" applyNumberFormat="1" applyFont="1" applyBorder="1" applyAlignment="1">
      <alignment vertical="center"/>
    </xf>
    <xf numFmtId="0" fontId="6" fillId="0" borderId="18" xfId="1" applyFont="1" applyBorder="1" applyAlignment="1">
      <alignment horizontal="center" vertical="center"/>
    </xf>
    <xf numFmtId="41" fontId="6" fillId="0" borderId="19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41" fontId="8" fillId="0" borderId="6" xfId="1" applyNumberFormat="1" applyFont="1" applyBorder="1" applyAlignment="1">
      <alignment vertical="center"/>
    </xf>
    <xf numFmtId="0" fontId="6" fillId="2" borderId="20" xfId="1" applyFont="1" applyFill="1" applyBorder="1" applyAlignment="1">
      <alignment horizontal="center" vertical="center"/>
    </xf>
    <xf numFmtId="14" fontId="6" fillId="0" borderId="23" xfId="1" applyNumberFormat="1" applyFont="1" applyFill="1" applyBorder="1" applyAlignment="1">
      <alignment horizontal="center" vertical="center"/>
    </xf>
    <xf numFmtId="176" fontId="6" fillId="0" borderId="23" xfId="1" applyNumberFormat="1" applyFont="1" applyFill="1" applyBorder="1" applyAlignment="1">
      <alignment horizontal="right" vertical="center"/>
    </xf>
    <xf numFmtId="14" fontId="6" fillId="0" borderId="25" xfId="3" applyNumberFormat="1" applyFont="1" applyFill="1" applyBorder="1" applyAlignment="1">
      <alignment horizontal="center" vertical="center"/>
    </xf>
    <xf numFmtId="41" fontId="6" fillId="0" borderId="25" xfId="4" applyFont="1" applyFill="1" applyBorder="1" applyAlignment="1">
      <alignment vertical="center"/>
    </xf>
    <xf numFmtId="0" fontId="8" fillId="0" borderId="28" xfId="5" applyFont="1" applyFill="1" applyBorder="1" applyAlignment="1">
      <alignment horizontal="center" vertical="center"/>
    </xf>
    <xf numFmtId="41" fontId="8" fillId="0" borderId="28" xfId="1" applyNumberFormat="1" applyFont="1" applyFill="1" applyBorder="1" applyAlignment="1">
      <alignment vertical="center"/>
    </xf>
    <xf numFmtId="14" fontId="6" fillId="0" borderId="30" xfId="5" applyNumberFormat="1" applyFont="1" applyFill="1" applyBorder="1" applyAlignment="1">
      <alignment horizontal="center" vertical="center"/>
    </xf>
    <xf numFmtId="41" fontId="6" fillId="0" borderId="30" xfId="1" applyNumberFormat="1" applyFont="1" applyFill="1" applyBorder="1" applyAlignment="1">
      <alignment vertical="center"/>
    </xf>
    <xf numFmtId="14" fontId="6" fillId="0" borderId="30" xfId="3" applyNumberFormat="1" applyFont="1" applyFill="1" applyBorder="1" applyAlignment="1">
      <alignment horizontal="center" vertical="center"/>
    </xf>
    <xf numFmtId="41" fontId="6" fillId="0" borderId="30" xfId="4" applyFont="1" applyFill="1" applyBorder="1" applyAlignment="1">
      <alignment vertical="center"/>
    </xf>
    <xf numFmtId="0" fontId="8" fillId="0" borderId="28" xfId="1" applyFont="1" applyFill="1" applyBorder="1" applyAlignment="1">
      <alignment horizontal="center" vertical="center"/>
    </xf>
    <xf numFmtId="14" fontId="6" fillId="0" borderId="30" xfId="1" applyNumberFormat="1" applyFont="1" applyFill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41" fontId="8" fillId="0" borderId="28" xfId="1" applyNumberFormat="1" applyFont="1" applyBorder="1" applyAlignment="1">
      <alignment vertical="center"/>
    </xf>
    <xf numFmtId="41" fontId="8" fillId="0" borderId="20" xfId="1" applyNumberFormat="1" applyFont="1" applyBorder="1" applyAlignment="1">
      <alignment vertical="center"/>
    </xf>
    <xf numFmtId="0" fontId="6" fillId="0" borderId="26" xfId="3" applyFont="1" applyFill="1" applyBorder="1" applyAlignment="1">
      <alignment horizontal="left" vertical="center"/>
    </xf>
    <xf numFmtId="176" fontId="6" fillId="0" borderId="20" xfId="1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11" xfId="3" applyFont="1" applyFill="1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0" fontId="5" fillId="0" borderId="24" xfId="2" applyBorder="1" applyAlignment="1">
      <alignment horizontal="left" vertical="center"/>
    </xf>
    <xf numFmtId="0" fontId="6" fillId="0" borderId="31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11" xfId="3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33" xfId="3" applyFont="1" applyFill="1" applyBorder="1" applyAlignment="1">
      <alignment horizontal="left" vertical="center"/>
    </xf>
    <xf numFmtId="0" fontId="6" fillId="0" borderId="34" xfId="3" applyFont="1" applyFill="1" applyBorder="1" applyAlignment="1">
      <alignment horizontal="left" vertical="center"/>
    </xf>
    <xf numFmtId="0" fontId="6" fillId="0" borderId="35" xfId="1" applyFont="1" applyFill="1" applyBorder="1" applyAlignment="1">
      <alignment horizontal="left" vertical="center"/>
    </xf>
    <xf numFmtId="0" fontId="5" fillId="0" borderId="36" xfId="2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6" fillId="0" borderId="11" xfId="3" applyFont="1" applyFill="1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0" fontId="11" fillId="0" borderId="7" xfId="1" applyFont="1" applyBorder="1" applyAlignment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vertical="center"/>
    </xf>
    <xf numFmtId="0" fontId="11" fillId="0" borderId="9" xfId="1" applyFont="1" applyBorder="1" applyAlignment="1">
      <alignment horizontal="center" vertical="center"/>
    </xf>
    <xf numFmtId="41" fontId="11" fillId="0" borderId="10" xfId="1" applyNumberFormat="1" applyFont="1" applyBorder="1" applyAlignment="1">
      <alignment vertical="center"/>
    </xf>
    <xf numFmtId="0" fontId="11" fillId="0" borderId="11" xfId="1" applyFont="1" applyBorder="1" applyAlignment="1">
      <alignment vertical="center"/>
    </xf>
    <xf numFmtId="0" fontId="11" fillId="0" borderId="12" xfId="1" applyFont="1" applyBorder="1" applyAlignment="1">
      <alignment horizontal="center" vertical="center"/>
    </xf>
    <xf numFmtId="0" fontId="11" fillId="0" borderId="12" xfId="1" applyFont="1" applyBorder="1" applyAlignment="1">
      <alignment vertical="center"/>
    </xf>
    <xf numFmtId="0" fontId="11" fillId="0" borderId="13" xfId="1" applyFont="1" applyBorder="1" applyAlignment="1">
      <alignment horizontal="center" vertical="center"/>
    </xf>
    <xf numFmtId="41" fontId="11" fillId="0" borderId="14" xfId="1" applyNumberFormat="1" applyFont="1" applyBorder="1" applyAlignment="1">
      <alignment vertical="center"/>
    </xf>
    <xf numFmtId="0" fontId="11" fillId="0" borderId="18" xfId="1" applyFont="1" applyBorder="1" applyAlignment="1">
      <alignment horizontal="center" vertical="center"/>
    </xf>
    <xf numFmtId="41" fontId="11" fillId="0" borderId="19" xfId="1" applyNumberFormat="1" applyFont="1" applyBorder="1" applyAlignment="1">
      <alignment vertical="center"/>
    </xf>
    <xf numFmtId="0" fontId="12" fillId="0" borderId="5" xfId="1" applyFont="1" applyBorder="1" applyAlignment="1">
      <alignment horizontal="center" vertical="center"/>
    </xf>
    <xf numFmtId="41" fontId="12" fillId="0" borderId="6" xfId="1" applyNumberFormat="1" applyFont="1" applyBorder="1" applyAlignment="1">
      <alignment vertical="center"/>
    </xf>
    <xf numFmtId="0" fontId="8" fillId="0" borderId="20" xfId="5" applyFont="1" applyFill="1" applyBorder="1" applyAlignment="1">
      <alignment horizontal="center" vertical="center"/>
    </xf>
    <xf numFmtId="41" fontId="8" fillId="0" borderId="20" xfId="1" applyNumberFormat="1" applyFont="1" applyFill="1" applyBorder="1" applyAlignment="1">
      <alignment vertical="center"/>
    </xf>
    <xf numFmtId="14" fontId="6" fillId="0" borderId="20" xfId="3" applyNumberFormat="1" applyFont="1" applyFill="1" applyBorder="1" applyAlignment="1">
      <alignment horizontal="center" vertical="center"/>
    </xf>
    <xf numFmtId="41" fontId="6" fillId="0" borderId="20" xfId="4" applyFont="1" applyFill="1" applyBorder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14" fontId="6" fillId="0" borderId="20" xfId="5" applyNumberFormat="1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left" vertical="center"/>
    </xf>
    <xf numFmtId="14" fontId="6" fillId="0" borderId="20" xfId="1" applyNumberFormat="1" applyFont="1" applyFill="1" applyBorder="1" applyAlignment="1">
      <alignment horizontal="center" vertical="center"/>
    </xf>
    <xf numFmtId="41" fontId="6" fillId="0" borderId="20" xfId="1" applyNumberFormat="1" applyFont="1" applyFill="1" applyBorder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6" fillId="0" borderId="20" xfId="1" applyFont="1" applyFill="1" applyBorder="1" applyAlignment="1">
      <alignment horizontal="left" vertical="center"/>
    </xf>
    <xf numFmtId="0" fontId="6" fillId="2" borderId="37" xfId="1" applyFont="1" applyFill="1" applyBorder="1" applyAlignment="1">
      <alignment horizontal="center" vertical="center"/>
    </xf>
    <xf numFmtId="0" fontId="6" fillId="2" borderId="38" xfId="1" applyFont="1" applyFill="1" applyBorder="1" applyAlignment="1">
      <alignment horizontal="center" vertical="center"/>
    </xf>
    <xf numFmtId="0" fontId="10" fillId="0" borderId="0" xfId="2" applyFont="1"/>
    <xf numFmtId="0" fontId="6" fillId="0" borderId="20" xfId="1" applyFont="1" applyBorder="1" applyAlignment="1">
      <alignment vertical="center"/>
    </xf>
    <xf numFmtId="0" fontId="6" fillId="0" borderId="20" xfId="1" applyFont="1" applyBorder="1" applyAlignment="1">
      <alignment horizontal="center" vertical="center"/>
    </xf>
    <xf numFmtId="41" fontId="6" fillId="0" borderId="20" xfId="1" applyNumberFormat="1" applyFont="1" applyBorder="1" applyAlignment="1">
      <alignment horizontal="right" vertical="center"/>
    </xf>
    <xf numFmtId="41" fontId="6" fillId="0" borderId="20" xfId="1" applyNumberFormat="1" applyFont="1" applyFill="1" applyBorder="1" applyAlignment="1">
      <alignment horizontal="right" vertical="center"/>
    </xf>
    <xf numFmtId="3" fontId="6" fillId="0" borderId="20" xfId="2" applyNumberFormat="1" applyFont="1" applyBorder="1" applyAlignment="1">
      <alignment horizontal="right" vertical="center"/>
    </xf>
    <xf numFmtId="0" fontId="11" fillId="2" borderId="20" xfId="1" applyFont="1" applyFill="1" applyBorder="1" applyAlignment="1">
      <alignment horizontal="center" vertical="center"/>
    </xf>
    <xf numFmtId="0" fontId="12" fillId="0" borderId="20" xfId="5" applyFont="1" applyFill="1" applyBorder="1" applyAlignment="1">
      <alignment horizontal="center" vertical="center"/>
    </xf>
    <xf numFmtId="41" fontId="11" fillId="0" borderId="20" xfId="1" applyNumberFormat="1" applyFont="1" applyFill="1" applyBorder="1" applyAlignment="1">
      <alignment vertical="center"/>
    </xf>
    <xf numFmtId="0" fontId="12" fillId="0" borderId="20" xfId="1" applyFont="1" applyFill="1" applyBorder="1" applyAlignment="1">
      <alignment horizontal="center" vertical="center"/>
    </xf>
    <xf numFmtId="14" fontId="11" fillId="0" borderId="20" xfId="5" applyNumberFormat="1" applyFont="1" applyFill="1" applyBorder="1" applyAlignment="1">
      <alignment horizontal="center" vertical="center"/>
    </xf>
    <xf numFmtId="41" fontId="11" fillId="0" borderId="20" xfId="4" applyFont="1" applyFill="1" applyBorder="1" applyAlignment="1">
      <alignment vertical="center"/>
    </xf>
    <xf numFmtId="0" fontId="11" fillId="0" borderId="20" xfId="3" applyFont="1" applyFill="1" applyBorder="1" applyAlignment="1">
      <alignment horizontal="left" vertical="center"/>
    </xf>
    <xf numFmtId="14" fontId="11" fillId="0" borderId="20" xfId="2" applyNumberFormat="1" applyFont="1" applyBorder="1" applyAlignment="1">
      <alignment horizontal="center" vertical="center"/>
    </xf>
    <xf numFmtId="3" fontId="11" fillId="0" borderId="20" xfId="2" applyNumberFormat="1" applyFont="1" applyBorder="1" applyAlignment="1">
      <alignment horizontal="right" vertical="center"/>
    </xf>
    <xf numFmtId="14" fontId="11" fillId="0" borderId="20" xfId="1" applyNumberFormat="1" applyFont="1" applyFill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41" fontId="11" fillId="0" borderId="20" xfId="1" applyNumberFormat="1" applyFont="1" applyBorder="1" applyAlignment="1">
      <alignment vertical="center"/>
    </xf>
    <xf numFmtId="41" fontId="6" fillId="0" borderId="20" xfId="1" applyNumberFormat="1" applyFont="1" applyBorder="1" applyAlignment="1">
      <alignment vertical="center"/>
    </xf>
    <xf numFmtId="41" fontId="5" fillId="0" borderId="0" xfId="2" applyNumberFormat="1"/>
    <xf numFmtId="14" fontId="6" fillId="0" borderId="22" xfId="1" applyNumberFormat="1" applyFont="1" applyFill="1" applyBorder="1" applyAlignment="1">
      <alignment horizontal="center" vertical="center"/>
    </xf>
    <xf numFmtId="14" fontId="11" fillId="0" borderId="22" xfId="1" applyNumberFormat="1" applyFont="1" applyFill="1" applyBorder="1" applyAlignment="1">
      <alignment horizontal="center" vertical="center"/>
    </xf>
    <xf numFmtId="176" fontId="11" fillId="0" borderId="22" xfId="1" applyNumberFormat="1" applyFont="1" applyFill="1" applyBorder="1" applyAlignment="1">
      <alignment horizontal="right" vertical="center"/>
    </xf>
    <xf numFmtId="14" fontId="11" fillId="0" borderId="22" xfId="3" applyNumberFormat="1" applyFont="1" applyFill="1" applyBorder="1" applyAlignment="1">
      <alignment horizontal="center" vertical="center"/>
    </xf>
    <xf numFmtId="41" fontId="11" fillId="0" borderId="22" xfId="4" applyFont="1" applyFill="1" applyBorder="1" applyAlignment="1">
      <alignment horizontal="center" vertical="center"/>
    </xf>
    <xf numFmtId="14" fontId="11" fillId="0" borderId="22" xfId="2" applyNumberFormat="1" applyFont="1" applyBorder="1" applyAlignment="1">
      <alignment horizontal="center" vertical="center"/>
    </xf>
    <xf numFmtId="3" fontId="11" fillId="0" borderId="22" xfId="2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6" fillId="0" borderId="11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/>
    </xf>
    <xf numFmtId="0" fontId="8" fillId="0" borderId="15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left" vertical="center"/>
    </xf>
    <xf numFmtId="0" fontId="5" fillId="0" borderId="26" xfId="2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5" fillId="0" borderId="24" xfId="2" applyBorder="1" applyAlignment="1">
      <alignment horizontal="left" vertical="center"/>
    </xf>
    <xf numFmtId="0" fontId="6" fillId="0" borderId="7" xfId="5" applyFont="1" applyFill="1" applyBorder="1" applyAlignment="1">
      <alignment horizontal="left" vertical="center"/>
    </xf>
    <xf numFmtId="0" fontId="6" fillId="0" borderId="24" xfId="5" applyFont="1" applyFill="1" applyBorder="1" applyAlignment="1">
      <alignment horizontal="left" vertical="center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5" fillId="0" borderId="27" xfId="2" applyBorder="1" applyAlignment="1">
      <alignment horizontal="center" vertical="center"/>
    </xf>
    <xf numFmtId="0" fontId="8" fillId="0" borderId="15" xfId="5" applyFont="1" applyFill="1" applyBorder="1" applyAlignment="1">
      <alignment horizontal="center" vertical="center"/>
    </xf>
    <xf numFmtId="0" fontId="8" fillId="0" borderId="29" xfId="5" applyFont="1" applyFill="1" applyBorder="1" applyAlignment="1">
      <alignment horizontal="center" vertical="center"/>
    </xf>
    <xf numFmtId="0" fontId="5" fillId="0" borderId="22" xfId="2" applyBorder="1" applyAlignment="1">
      <alignment horizontal="center" vertical="center" wrapText="1"/>
    </xf>
    <xf numFmtId="0" fontId="5" fillId="0" borderId="23" xfId="2" applyBorder="1" applyAlignment="1">
      <alignment horizontal="center" vertical="center"/>
    </xf>
    <xf numFmtId="0" fontId="5" fillId="0" borderId="23" xfId="2" applyBorder="1" applyAlignment="1">
      <alignment horizontal="center" vertical="center" wrapText="1"/>
    </xf>
    <xf numFmtId="0" fontId="5" fillId="0" borderId="27" xfId="2" applyBorder="1" applyAlignment="1">
      <alignment horizontal="center" vertical="center" wrapText="1"/>
    </xf>
    <xf numFmtId="0" fontId="1" fillId="0" borderId="22" xfId="2" applyFont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left" vertical="center"/>
    </xf>
    <xf numFmtId="0" fontId="8" fillId="0" borderId="24" xfId="1" applyFont="1" applyFill="1" applyBorder="1" applyAlignment="1">
      <alignment horizontal="left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9" xfId="1" applyFont="1" applyFill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7" xfId="0" applyBorder="1">
      <alignment vertical="center"/>
    </xf>
    <xf numFmtId="0" fontId="6" fillId="0" borderId="11" xfId="1" applyFont="1" applyFill="1" applyBorder="1" applyAlignment="1">
      <alignment horizontal="left" vertical="center"/>
    </xf>
    <xf numFmtId="0" fontId="6" fillId="0" borderId="26" xfId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left" vertical="center"/>
    </xf>
    <xf numFmtId="0" fontId="6" fillId="0" borderId="20" xfId="3" applyFont="1" applyFill="1" applyBorder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6" fillId="0" borderId="20" xfId="3" applyFont="1" applyFill="1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0" fontId="6" fillId="0" borderId="21" xfId="3" applyFont="1" applyFill="1" applyBorder="1" applyAlignment="1">
      <alignment horizontal="left" vertical="center"/>
    </xf>
    <xf numFmtId="0" fontId="8" fillId="0" borderId="20" xfId="1" applyFont="1" applyFill="1" applyBorder="1" applyAlignment="1">
      <alignment horizontal="center" vertical="center"/>
    </xf>
    <xf numFmtId="0" fontId="11" fillId="0" borderId="15" xfId="1" applyFont="1" applyBorder="1" applyAlignment="1">
      <alignment vertical="center"/>
    </xf>
    <xf numFmtId="0" fontId="11" fillId="0" borderId="16" xfId="1" applyFont="1" applyBorder="1" applyAlignment="1">
      <alignment vertical="center"/>
    </xf>
    <xf numFmtId="0" fontId="11" fillId="0" borderId="17" xfId="1" applyFont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21" xfId="1" applyFont="1" applyFill="1" applyBorder="1" applyAlignment="1">
      <alignment horizontal="left" vertical="center"/>
    </xf>
    <xf numFmtId="0" fontId="11" fillId="0" borderId="1" xfId="3" applyFont="1" applyFill="1" applyBorder="1" applyAlignment="1">
      <alignment vertical="center"/>
    </xf>
    <xf numFmtId="0" fontId="11" fillId="0" borderId="21" xfId="3" applyFont="1" applyFill="1" applyBorder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1" xfId="3" applyFont="1" applyFill="1" applyBorder="1" applyAlignment="1">
      <alignment horizontal="left" vertical="center"/>
    </xf>
    <xf numFmtId="0" fontId="11" fillId="0" borderId="21" xfId="3" applyFont="1" applyFill="1" applyBorder="1" applyAlignment="1">
      <alignment horizontal="left" vertical="center"/>
    </xf>
    <xf numFmtId="0" fontId="11" fillId="0" borderId="1" xfId="2" applyFont="1" applyBorder="1" applyAlignment="1">
      <alignment horizontal="left" vertical="center"/>
    </xf>
    <xf numFmtId="0" fontId="11" fillId="0" borderId="21" xfId="2" applyFont="1" applyBorder="1" applyAlignment="1">
      <alignment horizontal="left" vertical="center"/>
    </xf>
    <xf numFmtId="0" fontId="11" fillId="0" borderId="39" xfId="2" applyFont="1" applyBorder="1" applyAlignment="1">
      <alignment horizontal="left" vertical="center"/>
    </xf>
    <xf numFmtId="0" fontId="11" fillId="0" borderId="40" xfId="2" applyFont="1" applyBorder="1" applyAlignment="1">
      <alignment horizontal="left" vertical="center"/>
    </xf>
    <xf numFmtId="0" fontId="11" fillId="0" borderId="39" xfId="3" applyFont="1" applyFill="1" applyBorder="1" applyAlignment="1">
      <alignment horizontal="center" vertical="center"/>
    </xf>
    <xf numFmtId="0" fontId="11" fillId="0" borderId="40" xfId="3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21" xfId="1" applyFont="1" applyBorder="1" applyAlignment="1">
      <alignment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1" fillId="0" borderId="21" xfId="5" applyFont="1" applyFill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0"/>
  <sheetViews>
    <sheetView tabSelected="1" workbookViewId="0">
      <selection activeCell="G13" sqref="G13"/>
    </sheetView>
  </sheetViews>
  <sheetFormatPr defaultRowHeight="12.75"/>
  <cols>
    <col min="1" max="5" width="18.125" style="1" customWidth="1"/>
    <col min="6" max="16384" width="9" style="1"/>
  </cols>
  <sheetData>
    <row r="1" spans="1:5" ht="20.100000000000001" customHeight="1">
      <c r="A1" s="116" t="s">
        <v>83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19" t="s">
        <v>2</v>
      </c>
      <c r="B4" s="120"/>
      <c r="C4" s="121"/>
      <c r="D4" s="6" t="s">
        <v>3</v>
      </c>
      <c r="E4" s="7" t="s">
        <v>4</v>
      </c>
    </row>
    <row r="5" spans="1:5" ht="20.100000000000001" customHeight="1">
      <c r="A5" s="8" t="s">
        <v>5</v>
      </c>
      <c r="B5" s="9"/>
      <c r="C5" s="10"/>
      <c r="D5" s="11" t="str">
        <f>C17</f>
        <v>4건</v>
      </c>
      <c r="E5" s="12">
        <f>E17</f>
        <v>787500</v>
      </c>
    </row>
    <row r="6" spans="1:5" ht="20.100000000000001" customHeight="1">
      <c r="A6" s="13" t="s">
        <v>6</v>
      </c>
      <c r="B6" s="14"/>
      <c r="C6" s="15"/>
      <c r="D6" s="16" t="str">
        <f>C23</f>
        <v>5건</v>
      </c>
      <c r="E6" s="17">
        <f>E23</f>
        <v>2379000</v>
      </c>
    </row>
    <row r="7" spans="1:5" ht="20.100000000000001" customHeight="1">
      <c r="A7" s="13" t="s">
        <v>7</v>
      </c>
      <c r="B7" s="14"/>
      <c r="C7" s="15"/>
      <c r="D7" s="16" t="str">
        <f>C29</f>
        <v>5건</v>
      </c>
      <c r="E7" s="17">
        <f>E29</f>
        <v>2440075</v>
      </c>
    </row>
    <row r="8" spans="1:5" ht="20.100000000000001" customHeight="1">
      <c r="A8" s="122" t="s">
        <v>8</v>
      </c>
      <c r="B8" s="123"/>
      <c r="C8" s="124"/>
      <c r="D8" s="18" t="str">
        <f>C32</f>
        <v>2건</v>
      </c>
      <c r="E8" s="19">
        <f>E32</f>
        <v>2183000</v>
      </c>
    </row>
    <row r="9" spans="1:5" ht="20.100000000000001" customHeight="1">
      <c r="A9" s="110" t="s">
        <v>9</v>
      </c>
      <c r="B9" s="125"/>
      <c r="C9" s="126"/>
      <c r="D9" s="20" t="str">
        <f>C33</f>
        <v>16건</v>
      </c>
      <c r="E9" s="21">
        <f>SUM(E5:E8)</f>
        <v>7789575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22" t="s">
        <v>11</v>
      </c>
      <c r="B12" s="22" t="s">
        <v>12</v>
      </c>
      <c r="C12" s="119" t="s">
        <v>13</v>
      </c>
      <c r="D12" s="127"/>
      <c r="E12" s="22" t="s">
        <v>14</v>
      </c>
    </row>
    <row r="13" spans="1:5" ht="20.100000000000001" customHeight="1">
      <c r="A13" s="135" t="s">
        <v>15</v>
      </c>
      <c r="B13" s="25">
        <v>41548</v>
      </c>
      <c r="C13" s="131" t="s">
        <v>30</v>
      </c>
      <c r="D13" s="132"/>
      <c r="E13" s="39">
        <v>208500</v>
      </c>
    </row>
    <row r="14" spans="1:5" ht="20.100000000000001" customHeight="1">
      <c r="A14" s="136"/>
      <c r="B14" s="25">
        <v>41569</v>
      </c>
      <c r="C14" s="40" t="s">
        <v>41</v>
      </c>
      <c r="D14" s="43"/>
      <c r="E14" s="39">
        <v>142000</v>
      </c>
    </row>
    <row r="15" spans="1:5" ht="20.100000000000001" customHeight="1">
      <c r="A15" s="136"/>
      <c r="B15" s="25">
        <v>41577</v>
      </c>
      <c r="C15" s="40" t="s">
        <v>36</v>
      </c>
      <c r="D15" s="43"/>
      <c r="E15" s="39">
        <v>320000</v>
      </c>
    </row>
    <row r="16" spans="1:5" ht="20.100000000000001" customHeight="1">
      <c r="A16" s="136"/>
      <c r="B16" s="25">
        <v>41578</v>
      </c>
      <c r="C16" s="131" t="s">
        <v>38</v>
      </c>
      <c r="D16" s="132"/>
      <c r="E16" s="24">
        <v>117000</v>
      </c>
    </row>
    <row r="17" spans="1:5" ht="20.100000000000001" customHeight="1">
      <c r="A17" s="137"/>
      <c r="B17" s="27" t="s">
        <v>16</v>
      </c>
      <c r="C17" s="138" t="s">
        <v>43</v>
      </c>
      <c r="D17" s="139"/>
      <c r="E17" s="28">
        <f>SUM(E13:E16)</f>
        <v>787500</v>
      </c>
    </row>
    <row r="18" spans="1:5" ht="20.100000000000001" customHeight="1">
      <c r="A18" s="140" t="s">
        <v>18</v>
      </c>
      <c r="B18" s="29">
        <v>41549</v>
      </c>
      <c r="C18" s="133" t="s">
        <v>31</v>
      </c>
      <c r="D18" s="134"/>
      <c r="E18" s="30">
        <v>992000</v>
      </c>
    </row>
    <row r="19" spans="1:5" ht="20.100000000000001" customHeight="1">
      <c r="A19" s="141"/>
      <c r="B19" s="25">
        <v>41565</v>
      </c>
      <c r="C19" s="128" t="s">
        <v>32</v>
      </c>
      <c r="D19" s="130"/>
      <c r="E19" s="26">
        <v>478000</v>
      </c>
    </row>
    <row r="20" spans="1:5" ht="20.100000000000001" customHeight="1">
      <c r="A20" s="141"/>
      <c r="B20" s="31">
        <v>41565</v>
      </c>
      <c r="C20" s="128" t="s">
        <v>26</v>
      </c>
      <c r="D20" s="130"/>
      <c r="E20" s="32">
        <v>312000</v>
      </c>
    </row>
    <row r="21" spans="1:5" ht="20.100000000000001" customHeight="1">
      <c r="A21" s="141"/>
      <c r="B21" s="31">
        <v>41570</v>
      </c>
      <c r="C21" s="41" t="s">
        <v>34</v>
      </c>
      <c r="D21" s="42"/>
      <c r="E21" s="32">
        <v>350000</v>
      </c>
    </row>
    <row r="22" spans="1:5" ht="20.100000000000001" customHeight="1">
      <c r="A22" s="141"/>
      <c r="B22" s="25">
        <v>41575</v>
      </c>
      <c r="C22" s="128" t="s">
        <v>35</v>
      </c>
      <c r="D22" s="130"/>
      <c r="E22" s="26">
        <v>247000</v>
      </c>
    </row>
    <row r="23" spans="1:5" ht="20.100000000000001" customHeight="1">
      <c r="A23" s="137"/>
      <c r="B23" s="33" t="s">
        <v>16</v>
      </c>
      <c r="C23" s="147" t="s">
        <v>42</v>
      </c>
      <c r="D23" s="148"/>
      <c r="E23" s="28">
        <f>SUM(E18:E22)</f>
        <v>2379000</v>
      </c>
    </row>
    <row r="24" spans="1:5" ht="20.100000000000001" customHeight="1">
      <c r="A24" s="135" t="s">
        <v>19</v>
      </c>
      <c r="B24" s="34">
        <v>41555</v>
      </c>
      <c r="C24" s="131" t="s">
        <v>39</v>
      </c>
      <c r="D24" s="145"/>
      <c r="E24" s="30">
        <v>331075</v>
      </c>
    </row>
    <row r="25" spans="1:5" ht="20.100000000000001" customHeight="1">
      <c r="A25" s="136"/>
      <c r="B25" s="34">
        <v>41569</v>
      </c>
      <c r="C25" s="44" t="s">
        <v>33</v>
      </c>
      <c r="D25" s="45"/>
      <c r="E25" s="30">
        <v>422000</v>
      </c>
    </row>
    <row r="26" spans="1:5" ht="20.100000000000001" customHeight="1">
      <c r="A26" s="136"/>
      <c r="B26" s="34">
        <v>41571</v>
      </c>
      <c r="C26" s="44" t="s">
        <v>40</v>
      </c>
      <c r="D26" s="45"/>
      <c r="E26" s="30">
        <v>255000</v>
      </c>
    </row>
    <row r="27" spans="1:5" ht="20.100000000000001" customHeight="1">
      <c r="A27" s="136"/>
      <c r="B27" s="34">
        <v>41572</v>
      </c>
      <c r="C27" s="44" t="s">
        <v>27</v>
      </c>
      <c r="D27" s="45"/>
      <c r="E27" s="30">
        <v>222000</v>
      </c>
    </row>
    <row r="28" spans="1:5" ht="20.100000000000001" customHeight="1">
      <c r="A28" s="142"/>
      <c r="B28" s="29" t="s">
        <v>37</v>
      </c>
      <c r="C28" s="128" t="s">
        <v>20</v>
      </c>
      <c r="D28" s="129"/>
      <c r="E28" s="32">
        <v>1210000</v>
      </c>
    </row>
    <row r="29" spans="1:5" ht="20.100000000000001" customHeight="1">
      <c r="A29" s="143"/>
      <c r="B29" s="33" t="s">
        <v>16</v>
      </c>
      <c r="C29" s="147" t="s">
        <v>42</v>
      </c>
      <c r="D29" s="148"/>
      <c r="E29" s="28">
        <f>SUM(E24:E28)</f>
        <v>2440075</v>
      </c>
    </row>
    <row r="30" spans="1:5" ht="20.100000000000001" customHeight="1">
      <c r="A30" s="144" t="s">
        <v>21</v>
      </c>
      <c r="B30" s="34" t="s">
        <v>37</v>
      </c>
      <c r="C30" s="131" t="s">
        <v>22</v>
      </c>
      <c r="D30" s="146"/>
      <c r="E30" s="30">
        <v>840000</v>
      </c>
    </row>
    <row r="31" spans="1:5" ht="20.100000000000001" customHeight="1">
      <c r="A31" s="142"/>
      <c r="B31" s="34" t="s">
        <v>37</v>
      </c>
      <c r="C31" s="112" t="s">
        <v>23</v>
      </c>
      <c r="D31" s="113"/>
      <c r="E31" s="26">
        <v>1343000</v>
      </c>
    </row>
    <row r="32" spans="1:5" ht="20.100000000000001" customHeight="1">
      <c r="A32" s="143"/>
      <c r="B32" s="35" t="s">
        <v>16</v>
      </c>
      <c r="C32" s="114" t="s">
        <v>24</v>
      </c>
      <c r="D32" s="115"/>
      <c r="E32" s="36">
        <f>SUM(E30:E31)</f>
        <v>2183000</v>
      </c>
    </row>
    <row r="33" spans="1:5" ht="20.100000000000001" customHeight="1">
      <c r="A33" s="110" t="s">
        <v>25</v>
      </c>
      <c r="B33" s="111"/>
      <c r="C33" s="110" t="s">
        <v>44</v>
      </c>
      <c r="D33" s="111"/>
      <c r="E33" s="37">
        <f>SUM(E17,E23,E29,E32)</f>
        <v>7789575</v>
      </c>
    </row>
    <row r="34" spans="1:5" ht="20.100000000000001" customHeight="1"/>
    <row r="35" spans="1:5" ht="20.100000000000001" customHeight="1"/>
    <row r="36" spans="1:5" ht="20.100000000000001" customHeight="1"/>
    <row r="37" spans="1:5" ht="20.100000000000001" customHeight="1"/>
    <row r="38" spans="1:5" ht="20.100000000000001" customHeight="1"/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</sheetData>
  <mergeCells count="25">
    <mergeCell ref="A13:A17"/>
    <mergeCell ref="C17:D17"/>
    <mergeCell ref="A18:A23"/>
    <mergeCell ref="A24:A29"/>
    <mergeCell ref="A30:A32"/>
    <mergeCell ref="C24:D24"/>
    <mergeCell ref="C30:D30"/>
    <mergeCell ref="C29:D29"/>
    <mergeCell ref="C23:D23"/>
    <mergeCell ref="A33:B33"/>
    <mergeCell ref="C31:D31"/>
    <mergeCell ref="C32:D32"/>
    <mergeCell ref="C33:D33"/>
    <mergeCell ref="A1:E1"/>
    <mergeCell ref="A4:C4"/>
    <mergeCell ref="A8:C8"/>
    <mergeCell ref="A9:C9"/>
    <mergeCell ref="C12:D12"/>
    <mergeCell ref="C28:D28"/>
    <mergeCell ref="C19:D19"/>
    <mergeCell ref="C22:D22"/>
    <mergeCell ref="C13:D13"/>
    <mergeCell ref="C16:D16"/>
    <mergeCell ref="C20:D20"/>
    <mergeCell ref="C18:D18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0"/>
  <sheetViews>
    <sheetView workbookViewId="0">
      <selection activeCell="G19" sqref="G19"/>
    </sheetView>
  </sheetViews>
  <sheetFormatPr defaultRowHeight="12.75"/>
  <cols>
    <col min="1" max="5" width="18.125" style="1" customWidth="1"/>
    <col min="6" max="16384" width="9" style="1"/>
  </cols>
  <sheetData>
    <row r="1" spans="1:5" ht="20.100000000000001" customHeight="1">
      <c r="A1" s="116" t="s">
        <v>28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19" t="s">
        <v>2</v>
      </c>
      <c r="B4" s="120"/>
      <c r="C4" s="121"/>
      <c r="D4" s="6" t="s">
        <v>3</v>
      </c>
      <c r="E4" s="7" t="s">
        <v>4</v>
      </c>
    </row>
    <row r="5" spans="1:5" ht="20.100000000000001" customHeight="1">
      <c r="A5" s="8" t="s">
        <v>5</v>
      </c>
      <c r="B5" s="9"/>
      <c r="C5" s="10"/>
      <c r="D5" s="11" t="str">
        <f>C17</f>
        <v>4건</v>
      </c>
      <c r="E5" s="12">
        <f>E17</f>
        <v>1493500</v>
      </c>
    </row>
    <row r="6" spans="1:5" ht="20.100000000000001" customHeight="1">
      <c r="A6" s="13" t="s">
        <v>6</v>
      </c>
      <c r="B6" s="14"/>
      <c r="C6" s="15"/>
      <c r="D6" s="16" t="str">
        <f>C22</f>
        <v>4건</v>
      </c>
      <c r="E6" s="17">
        <f>E22</f>
        <v>1957000</v>
      </c>
    </row>
    <row r="7" spans="1:5" ht="20.100000000000001" customHeight="1">
      <c r="A7" s="13" t="s">
        <v>7</v>
      </c>
      <c r="B7" s="14"/>
      <c r="C7" s="15"/>
      <c r="D7" s="16" t="str">
        <f>C29</f>
        <v>6건</v>
      </c>
      <c r="E7" s="17">
        <f>E29</f>
        <v>1785000</v>
      </c>
    </row>
    <row r="8" spans="1:5" ht="20.100000000000001" customHeight="1">
      <c r="A8" s="122" t="s">
        <v>8</v>
      </c>
      <c r="B8" s="123"/>
      <c r="C8" s="124"/>
      <c r="D8" s="18" t="str">
        <f>C32</f>
        <v>2건</v>
      </c>
      <c r="E8" s="19">
        <f>E32</f>
        <v>2346820</v>
      </c>
    </row>
    <row r="9" spans="1:5" ht="20.100000000000001" customHeight="1">
      <c r="A9" s="110" t="s">
        <v>9</v>
      </c>
      <c r="B9" s="125"/>
      <c r="C9" s="126"/>
      <c r="D9" s="20" t="str">
        <f>C33</f>
        <v>16건</v>
      </c>
      <c r="E9" s="21">
        <f>SUM(E5:E8)</f>
        <v>7582320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22" t="s">
        <v>11</v>
      </c>
      <c r="B12" s="22" t="s">
        <v>12</v>
      </c>
      <c r="C12" s="119" t="s">
        <v>13</v>
      </c>
      <c r="D12" s="127"/>
      <c r="E12" s="22" t="s">
        <v>14</v>
      </c>
    </row>
    <row r="13" spans="1:5" ht="20.100000000000001" customHeight="1">
      <c r="A13" s="135" t="s">
        <v>15</v>
      </c>
      <c r="B13" s="23">
        <v>41588</v>
      </c>
      <c r="C13" s="131" t="s">
        <v>45</v>
      </c>
      <c r="D13" s="132"/>
      <c r="E13" s="24">
        <v>476000</v>
      </c>
    </row>
    <row r="14" spans="1:5" ht="20.100000000000001" customHeight="1">
      <c r="A14" s="136"/>
      <c r="B14" s="25">
        <v>41593</v>
      </c>
      <c r="C14" s="128" t="s">
        <v>48</v>
      </c>
      <c r="D14" s="130"/>
      <c r="E14" s="26">
        <v>403000</v>
      </c>
    </row>
    <row r="15" spans="1:5" ht="20.100000000000001" customHeight="1">
      <c r="A15" s="141"/>
      <c r="B15" s="25">
        <v>41599</v>
      </c>
      <c r="C15" s="128" t="s">
        <v>51</v>
      </c>
      <c r="D15" s="130"/>
      <c r="E15" s="26">
        <v>451000</v>
      </c>
    </row>
    <row r="16" spans="1:5" ht="20.100000000000001" customHeight="1">
      <c r="A16" s="141"/>
      <c r="B16" s="25">
        <v>41607</v>
      </c>
      <c r="C16" s="128" t="s">
        <v>54</v>
      </c>
      <c r="D16" s="130"/>
      <c r="E16" s="26">
        <v>163500</v>
      </c>
    </row>
    <row r="17" spans="1:5" ht="20.100000000000001" customHeight="1">
      <c r="A17" s="137"/>
      <c r="B17" s="27" t="s">
        <v>16</v>
      </c>
      <c r="C17" s="138" t="s">
        <v>43</v>
      </c>
      <c r="D17" s="139"/>
      <c r="E17" s="28">
        <f>SUM(E13:E16)</f>
        <v>1493500</v>
      </c>
    </row>
    <row r="18" spans="1:5" ht="20.100000000000001" customHeight="1">
      <c r="A18" s="140" t="s">
        <v>18</v>
      </c>
      <c r="B18" s="29">
        <v>41591</v>
      </c>
      <c r="C18" s="133" t="s">
        <v>47</v>
      </c>
      <c r="D18" s="134"/>
      <c r="E18" s="30">
        <v>836000</v>
      </c>
    </row>
    <row r="19" spans="1:5" ht="20.100000000000001" customHeight="1">
      <c r="A19" s="142"/>
      <c r="B19" s="29">
        <v>41598</v>
      </c>
      <c r="C19" s="133" t="s">
        <v>50</v>
      </c>
      <c r="D19" s="134"/>
      <c r="E19" s="30">
        <v>528000</v>
      </c>
    </row>
    <row r="20" spans="1:5" ht="20.100000000000001" customHeight="1">
      <c r="A20" s="142"/>
      <c r="B20" s="25">
        <v>41604</v>
      </c>
      <c r="C20" s="128" t="s">
        <v>52</v>
      </c>
      <c r="D20" s="130"/>
      <c r="E20" s="32">
        <v>143000</v>
      </c>
    </row>
    <row r="21" spans="1:5" ht="20.100000000000001" customHeight="1">
      <c r="A21" s="141"/>
      <c r="B21" s="29">
        <v>41607</v>
      </c>
      <c r="C21" s="133" t="s">
        <v>53</v>
      </c>
      <c r="D21" s="134"/>
      <c r="E21" s="30">
        <v>450000</v>
      </c>
    </row>
    <row r="22" spans="1:5" ht="20.100000000000001" customHeight="1">
      <c r="A22" s="137"/>
      <c r="B22" s="33" t="s">
        <v>16</v>
      </c>
      <c r="C22" s="147" t="s">
        <v>43</v>
      </c>
      <c r="D22" s="148"/>
      <c r="E22" s="28">
        <f>SUM(E18:E21)</f>
        <v>1957000</v>
      </c>
    </row>
    <row r="23" spans="1:5" ht="20.100000000000001" customHeight="1">
      <c r="A23" s="135" t="s">
        <v>19</v>
      </c>
      <c r="B23" s="34">
        <v>41589</v>
      </c>
      <c r="C23" s="131" t="s">
        <v>46</v>
      </c>
      <c r="D23" s="145"/>
      <c r="E23" s="30">
        <v>235000</v>
      </c>
    </row>
    <row r="24" spans="1:5" ht="20.100000000000001" customHeight="1">
      <c r="A24" s="136"/>
      <c r="B24" s="34">
        <v>41591</v>
      </c>
      <c r="C24" s="44" t="s">
        <v>57</v>
      </c>
      <c r="D24" s="45"/>
      <c r="E24" s="30">
        <v>164000</v>
      </c>
    </row>
    <row r="25" spans="1:5" ht="20.100000000000001" customHeight="1">
      <c r="A25" s="136"/>
      <c r="B25" s="34">
        <v>41598</v>
      </c>
      <c r="C25" s="44" t="s">
        <v>49</v>
      </c>
      <c r="D25" s="45"/>
      <c r="E25" s="30">
        <v>212000</v>
      </c>
    </row>
    <row r="26" spans="1:5" ht="20.100000000000001" customHeight="1">
      <c r="A26" s="136"/>
      <c r="B26" s="34">
        <v>41605</v>
      </c>
      <c r="C26" s="44" t="s">
        <v>58</v>
      </c>
      <c r="D26" s="45"/>
      <c r="E26" s="30">
        <v>154000</v>
      </c>
    </row>
    <row r="27" spans="1:5" ht="20.100000000000001" customHeight="1">
      <c r="A27" s="149"/>
      <c r="B27" s="34">
        <v>41607</v>
      </c>
      <c r="C27" s="151" t="s">
        <v>55</v>
      </c>
      <c r="D27" s="152"/>
      <c r="E27" s="30">
        <v>120000</v>
      </c>
    </row>
    <row r="28" spans="1:5" ht="20.100000000000001" customHeight="1">
      <c r="A28" s="149"/>
      <c r="B28" s="29" t="s">
        <v>56</v>
      </c>
      <c r="C28" s="128" t="s">
        <v>20</v>
      </c>
      <c r="D28" s="129"/>
      <c r="E28" s="32">
        <v>900000</v>
      </c>
    </row>
    <row r="29" spans="1:5" ht="20.100000000000001" customHeight="1">
      <c r="A29" s="150"/>
      <c r="B29" s="33" t="s">
        <v>16</v>
      </c>
      <c r="C29" s="147" t="s">
        <v>17</v>
      </c>
      <c r="D29" s="148"/>
      <c r="E29" s="28">
        <f>SUM(E23:E28)</f>
        <v>1785000</v>
      </c>
    </row>
    <row r="30" spans="1:5" ht="20.100000000000001" customHeight="1">
      <c r="A30" s="144" t="s">
        <v>21</v>
      </c>
      <c r="B30" s="34" t="s">
        <v>56</v>
      </c>
      <c r="C30" s="131" t="s">
        <v>22</v>
      </c>
      <c r="D30" s="146"/>
      <c r="E30" s="30">
        <v>890420</v>
      </c>
    </row>
    <row r="31" spans="1:5" ht="20.100000000000001" customHeight="1">
      <c r="A31" s="142"/>
      <c r="B31" s="34" t="s">
        <v>56</v>
      </c>
      <c r="C31" s="112" t="s">
        <v>23</v>
      </c>
      <c r="D31" s="113"/>
      <c r="E31" s="26">
        <v>1456400</v>
      </c>
    </row>
    <row r="32" spans="1:5" ht="20.100000000000001" customHeight="1">
      <c r="A32" s="143"/>
      <c r="B32" s="35" t="s">
        <v>16</v>
      </c>
      <c r="C32" s="114" t="s">
        <v>24</v>
      </c>
      <c r="D32" s="115"/>
      <c r="E32" s="36">
        <f>SUM(E30:E31)</f>
        <v>2346820</v>
      </c>
    </row>
    <row r="33" spans="1:5" ht="20.100000000000001" customHeight="1">
      <c r="A33" s="110" t="s">
        <v>25</v>
      </c>
      <c r="B33" s="111"/>
      <c r="C33" s="110" t="s">
        <v>44</v>
      </c>
      <c r="D33" s="111"/>
      <c r="E33" s="37">
        <f>SUM(E17,E22,E29,E32)</f>
        <v>7582320</v>
      </c>
    </row>
    <row r="34" spans="1:5" ht="20.100000000000001" customHeight="1"/>
    <row r="35" spans="1:5" ht="20.100000000000001" customHeight="1"/>
    <row r="36" spans="1:5" ht="20.100000000000001" customHeight="1"/>
    <row r="37" spans="1:5" ht="20.100000000000001" customHeight="1"/>
    <row r="38" spans="1:5" ht="20.100000000000001" customHeight="1"/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</sheetData>
  <mergeCells count="28">
    <mergeCell ref="A13:A17"/>
    <mergeCell ref="C13:D13"/>
    <mergeCell ref="C14:D14"/>
    <mergeCell ref="C17:D17"/>
    <mergeCell ref="A18:A22"/>
    <mergeCell ref="C18:D18"/>
    <mergeCell ref="C22:D22"/>
    <mergeCell ref="A1:E1"/>
    <mergeCell ref="A4:C4"/>
    <mergeCell ref="A8:C8"/>
    <mergeCell ref="A9:C9"/>
    <mergeCell ref="C12:D12"/>
    <mergeCell ref="A30:A32"/>
    <mergeCell ref="C33:D33"/>
    <mergeCell ref="A33:B33"/>
    <mergeCell ref="C19:D19"/>
    <mergeCell ref="C15:D15"/>
    <mergeCell ref="C16:D16"/>
    <mergeCell ref="C21:D21"/>
    <mergeCell ref="C20:D20"/>
    <mergeCell ref="A23:A29"/>
    <mergeCell ref="C23:D23"/>
    <mergeCell ref="C29:D29"/>
    <mergeCell ref="C27:D27"/>
    <mergeCell ref="C28:D28"/>
    <mergeCell ref="C30:D30"/>
    <mergeCell ref="C31:D31"/>
    <mergeCell ref="C32:D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0"/>
  <sheetViews>
    <sheetView topLeftCell="A31" workbookViewId="0">
      <selection activeCell="G19" sqref="G19"/>
    </sheetView>
  </sheetViews>
  <sheetFormatPr defaultRowHeight="12.75"/>
  <cols>
    <col min="1" max="5" width="18.125" style="1" customWidth="1"/>
    <col min="6" max="16384" width="9" style="1"/>
  </cols>
  <sheetData>
    <row r="1" spans="1:5" ht="20.100000000000001" customHeight="1">
      <c r="A1" s="116" t="s">
        <v>29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19" t="s">
        <v>2</v>
      </c>
      <c r="B4" s="120"/>
      <c r="C4" s="121"/>
      <c r="D4" s="6" t="s">
        <v>3</v>
      </c>
      <c r="E4" s="7" t="s">
        <v>4</v>
      </c>
    </row>
    <row r="5" spans="1:5" ht="20.100000000000001" customHeight="1">
      <c r="A5" s="8" t="s">
        <v>5</v>
      </c>
      <c r="B5" s="9"/>
      <c r="C5" s="10"/>
      <c r="D5" s="11" t="str">
        <f>C18</f>
        <v>5건</v>
      </c>
      <c r="E5" s="12">
        <f>E18</f>
        <v>1765405</v>
      </c>
    </row>
    <row r="6" spans="1:5" ht="20.100000000000001" customHeight="1">
      <c r="A6" s="13" t="s">
        <v>6</v>
      </c>
      <c r="B6" s="14"/>
      <c r="C6" s="15"/>
      <c r="D6" s="16" t="str">
        <f>C26</f>
        <v>7건</v>
      </c>
      <c r="E6" s="17">
        <f>E26</f>
        <v>2792500</v>
      </c>
    </row>
    <row r="7" spans="1:5" ht="20.100000000000001" customHeight="1">
      <c r="A7" s="13" t="s">
        <v>7</v>
      </c>
      <c r="B7" s="14"/>
      <c r="C7" s="15"/>
      <c r="D7" s="16" t="str">
        <f>C38</f>
        <v>11건</v>
      </c>
      <c r="E7" s="17">
        <f>E38</f>
        <v>3332000</v>
      </c>
    </row>
    <row r="8" spans="1:5" ht="20.100000000000001" customHeight="1">
      <c r="A8" s="122" t="s">
        <v>8</v>
      </c>
      <c r="B8" s="123"/>
      <c r="C8" s="124"/>
      <c r="D8" s="18" t="str">
        <f>C41</f>
        <v>2건</v>
      </c>
      <c r="E8" s="19">
        <f>E41</f>
        <v>3729320</v>
      </c>
    </row>
    <row r="9" spans="1:5" ht="20.100000000000001" customHeight="1">
      <c r="A9" s="110" t="s">
        <v>9</v>
      </c>
      <c r="B9" s="125"/>
      <c r="C9" s="126"/>
      <c r="D9" s="20" t="str">
        <f>C42</f>
        <v>25건</v>
      </c>
      <c r="E9" s="21">
        <f>SUM(E5:E8)</f>
        <v>11619225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22" t="s">
        <v>11</v>
      </c>
      <c r="B12" s="22" t="s">
        <v>12</v>
      </c>
      <c r="C12" s="119" t="s">
        <v>13</v>
      </c>
      <c r="D12" s="127"/>
      <c r="E12" s="22" t="s">
        <v>14</v>
      </c>
    </row>
    <row r="13" spans="1:5" ht="20.100000000000001" customHeight="1">
      <c r="A13" s="135" t="s">
        <v>15</v>
      </c>
      <c r="B13" s="25">
        <v>41616</v>
      </c>
      <c r="C13" s="131" t="s">
        <v>63</v>
      </c>
      <c r="D13" s="132"/>
      <c r="E13" s="39">
        <v>395000</v>
      </c>
    </row>
    <row r="14" spans="1:5" ht="20.100000000000001" customHeight="1">
      <c r="A14" s="136"/>
      <c r="B14" s="25">
        <v>41630</v>
      </c>
      <c r="C14" s="47" t="s">
        <v>70</v>
      </c>
      <c r="D14" s="43"/>
      <c r="E14" s="39">
        <v>468000</v>
      </c>
    </row>
    <row r="15" spans="1:5" ht="20.100000000000001" customHeight="1">
      <c r="A15" s="136"/>
      <c r="B15" s="25">
        <v>41631</v>
      </c>
      <c r="C15" s="47" t="s">
        <v>71</v>
      </c>
      <c r="D15" s="43"/>
      <c r="E15" s="39">
        <v>285005</v>
      </c>
    </row>
    <row r="16" spans="1:5" ht="20.100000000000001" customHeight="1">
      <c r="A16" s="136"/>
      <c r="B16" s="25">
        <v>41635</v>
      </c>
      <c r="C16" s="131" t="s">
        <v>75</v>
      </c>
      <c r="D16" s="132"/>
      <c r="E16" s="39">
        <v>254400</v>
      </c>
    </row>
    <row r="17" spans="1:5" ht="20.100000000000001" customHeight="1">
      <c r="A17" s="136"/>
      <c r="B17" s="25">
        <v>41639</v>
      </c>
      <c r="C17" s="50" t="s">
        <v>77</v>
      </c>
      <c r="D17" s="51"/>
      <c r="E17" s="24">
        <v>363000</v>
      </c>
    </row>
    <row r="18" spans="1:5" ht="20.100000000000001" customHeight="1">
      <c r="A18" s="137"/>
      <c r="B18" s="27" t="s">
        <v>16</v>
      </c>
      <c r="C18" s="138" t="s">
        <v>42</v>
      </c>
      <c r="D18" s="139"/>
      <c r="E18" s="28">
        <f>SUM(E13:E17)</f>
        <v>1765405</v>
      </c>
    </row>
    <row r="19" spans="1:5" ht="20.100000000000001" customHeight="1">
      <c r="A19" s="140" t="s">
        <v>18</v>
      </c>
      <c r="B19" s="29">
        <v>41610</v>
      </c>
      <c r="C19" s="133" t="s">
        <v>60</v>
      </c>
      <c r="D19" s="134"/>
      <c r="E19" s="30">
        <v>336000</v>
      </c>
    </row>
    <row r="20" spans="1:5" ht="20.100000000000001" customHeight="1">
      <c r="A20" s="141"/>
      <c r="B20" s="25">
        <v>41617</v>
      </c>
      <c r="C20" s="128" t="s">
        <v>64</v>
      </c>
      <c r="D20" s="130"/>
      <c r="E20" s="26">
        <v>332000</v>
      </c>
    </row>
    <row r="21" spans="1:5" ht="20.100000000000001" customHeight="1">
      <c r="A21" s="141"/>
      <c r="B21" s="31">
        <v>41625</v>
      </c>
      <c r="C21" s="128" t="s">
        <v>67</v>
      </c>
      <c r="D21" s="130"/>
      <c r="E21" s="32">
        <v>397000</v>
      </c>
    </row>
    <row r="22" spans="1:5" ht="20.100000000000001" customHeight="1">
      <c r="A22" s="141"/>
      <c r="B22" s="31">
        <v>41627</v>
      </c>
      <c r="C22" s="46" t="s">
        <v>68</v>
      </c>
      <c r="D22" s="38"/>
      <c r="E22" s="32">
        <v>397000</v>
      </c>
    </row>
    <row r="23" spans="1:5" ht="20.100000000000001" customHeight="1">
      <c r="A23" s="141"/>
      <c r="B23" s="25">
        <v>41632</v>
      </c>
      <c r="C23" s="128" t="s">
        <v>26</v>
      </c>
      <c r="D23" s="130"/>
      <c r="E23" s="26">
        <v>404500</v>
      </c>
    </row>
    <row r="24" spans="1:5" ht="20.100000000000001" customHeight="1">
      <c r="A24" s="141"/>
      <c r="B24" s="25">
        <v>41634</v>
      </c>
      <c r="C24" s="48" t="s">
        <v>73</v>
      </c>
      <c r="D24" s="49"/>
      <c r="E24" s="32">
        <v>201000</v>
      </c>
    </row>
    <row r="25" spans="1:5" ht="20.100000000000001" customHeight="1">
      <c r="A25" s="141"/>
      <c r="B25" s="25">
        <v>41635</v>
      </c>
      <c r="C25" s="48" t="s">
        <v>74</v>
      </c>
      <c r="D25" s="49"/>
      <c r="E25" s="32">
        <v>725000</v>
      </c>
    </row>
    <row r="26" spans="1:5" ht="20.100000000000001" customHeight="1">
      <c r="A26" s="137"/>
      <c r="B26" s="33" t="s">
        <v>16</v>
      </c>
      <c r="C26" s="147" t="s">
        <v>80</v>
      </c>
      <c r="D26" s="148"/>
      <c r="E26" s="28">
        <f>SUM(E19:E25)</f>
        <v>2792500</v>
      </c>
    </row>
    <row r="27" spans="1:5" ht="20.100000000000001" customHeight="1">
      <c r="A27" s="135" t="s">
        <v>19</v>
      </c>
      <c r="B27" s="34">
        <v>41611</v>
      </c>
      <c r="C27" s="131" t="s">
        <v>61</v>
      </c>
      <c r="D27" s="145"/>
      <c r="E27" s="30">
        <v>234000</v>
      </c>
    </row>
    <row r="28" spans="1:5" ht="20.100000000000001" customHeight="1">
      <c r="A28" s="136"/>
      <c r="B28" s="34">
        <v>41613</v>
      </c>
      <c r="C28" s="131" t="s">
        <v>62</v>
      </c>
      <c r="D28" s="145"/>
      <c r="E28" s="30">
        <v>325000</v>
      </c>
    </row>
    <row r="29" spans="1:5" ht="20.100000000000001" customHeight="1">
      <c r="A29" s="136"/>
      <c r="B29" s="34">
        <v>41621</v>
      </c>
      <c r="C29" s="44" t="s">
        <v>65</v>
      </c>
      <c r="D29" s="45"/>
      <c r="E29" s="30">
        <v>162000</v>
      </c>
    </row>
    <row r="30" spans="1:5" ht="20.100000000000001" customHeight="1">
      <c r="A30" s="136"/>
      <c r="B30" s="34">
        <v>41624</v>
      </c>
      <c r="C30" s="44" t="s">
        <v>66</v>
      </c>
      <c r="D30" s="45"/>
      <c r="E30" s="30">
        <v>233000</v>
      </c>
    </row>
    <row r="31" spans="1:5" ht="20.100000000000001" customHeight="1">
      <c r="A31" s="136"/>
      <c r="B31" s="34">
        <v>41626</v>
      </c>
      <c r="C31" s="44" t="s">
        <v>27</v>
      </c>
      <c r="D31" s="45"/>
      <c r="E31" s="30">
        <v>491000</v>
      </c>
    </row>
    <row r="32" spans="1:5" ht="20.100000000000001" customHeight="1">
      <c r="A32" s="136"/>
      <c r="B32" s="34">
        <v>41626</v>
      </c>
      <c r="C32" s="44" t="s">
        <v>78</v>
      </c>
      <c r="D32" s="45"/>
      <c r="E32" s="30">
        <v>200000</v>
      </c>
    </row>
    <row r="33" spans="1:5" ht="20.100000000000001" customHeight="1">
      <c r="A33" s="136"/>
      <c r="B33" s="34">
        <v>41628</v>
      </c>
      <c r="C33" s="44" t="s">
        <v>69</v>
      </c>
      <c r="D33" s="45"/>
      <c r="E33" s="30">
        <v>305000</v>
      </c>
    </row>
    <row r="34" spans="1:5" ht="20.100000000000001" customHeight="1">
      <c r="A34" s="136"/>
      <c r="B34" s="34">
        <v>41631</v>
      </c>
      <c r="C34" s="44" t="s">
        <v>72</v>
      </c>
      <c r="D34" s="45"/>
      <c r="E34" s="30">
        <v>290000</v>
      </c>
    </row>
    <row r="35" spans="1:5" ht="20.100000000000001" customHeight="1">
      <c r="A35" s="136"/>
      <c r="B35" s="34">
        <v>41639</v>
      </c>
      <c r="C35" s="44" t="s">
        <v>79</v>
      </c>
      <c r="D35" s="45"/>
      <c r="E35" s="30">
        <v>120000</v>
      </c>
    </row>
    <row r="36" spans="1:5" ht="20.100000000000001" customHeight="1">
      <c r="A36" s="136"/>
      <c r="B36" s="34">
        <v>41639</v>
      </c>
      <c r="C36" s="44" t="s">
        <v>76</v>
      </c>
      <c r="D36" s="45"/>
      <c r="E36" s="30">
        <v>222000</v>
      </c>
    </row>
    <row r="37" spans="1:5" ht="20.100000000000001" customHeight="1">
      <c r="A37" s="142"/>
      <c r="B37" s="29" t="s">
        <v>59</v>
      </c>
      <c r="C37" s="128" t="s">
        <v>20</v>
      </c>
      <c r="D37" s="129"/>
      <c r="E37" s="32">
        <v>750000</v>
      </c>
    </row>
    <row r="38" spans="1:5" ht="20.100000000000001" customHeight="1">
      <c r="A38" s="143"/>
      <c r="B38" s="33" t="s">
        <v>16</v>
      </c>
      <c r="C38" s="147" t="s">
        <v>81</v>
      </c>
      <c r="D38" s="148"/>
      <c r="E38" s="28">
        <f>SUM(E27:E37)</f>
        <v>3332000</v>
      </c>
    </row>
    <row r="39" spans="1:5" ht="20.100000000000001" customHeight="1">
      <c r="A39" s="144" t="s">
        <v>21</v>
      </c>
      <c r="B39" s="34" t="s">
        <v>59</v>
      </c>
      <c r="C39" s="131" t="s">
        <v>22</v>
      </c>
      <c r="D39" s="146"/>
      <c r="E39" s="30">
        <v>1323100</v>
      </c>
    </row>
    <row r="40" spans="1:5" ht="20.100000000000001" customHeight="1">
      <c r="A40" s="142"/>
      <c r="B40" s="34" t="s">
        <v>59</v>
      </c>
      <c r="C40" s="112" t="s">
        <v>23</v>
      </c>
      <c r="D40" s="113"/>
      <c r="E40" s="26">
        <v>2406220</v>
      </c>
    </row>
    <row r="41" spans="1:5" ht="20.100000000000001" customHeight="1">
      <c r="A41" s="143"/>
      <c r="B41" s="35" t="s">
        <v>16</v>
      </c>
      <c r="C41" s="114" t="s">
        <v>24</v>
      </c>
      <c r="D41" s="115"/>
      <c r="E41" s="36">
        <f>SUM(E39:E40)</f>
        <v>3729320</v>
      </c>
    </row>
    <row r="42" spans="1:5" ht="20.100000000000001" customHeight="1">
      <c r="A42" s="110" t="s">
        <v>25</v>
      </c>
      <c r="B42" s="111"/>
      <c r="C42" s="110" t="s">
        <v>82</v>
      </c>
      <c r="D42" s="111"/>
      <c r="E42" s="37">
        <f>SUM(E18,E26,E38,E41)</f>
        <v>11619225</v>
      </c>
    </row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</sheetData>
  <mergeCells count="26">
    <mergeCell ref="C19:D19"/>
    <mergeCell ref="C20:D20"/>
    <mergeCell ref="C26:D26"/>
    <mergeCell ref="C21:D21"/>
    <mergeCell ref="C23:D23"/>
    <mergeCell ref="A1:E1"/>
    <mergeCell ref="A4:C4"/>
    <mergeCell ref="A8:C8"/>
    <mergeCell ref="A9:C9"/>
    <mergeCell ref="C12:D12"/>
    <mergeCell ref="C16:D16"/>
    <mergeCell ref="A39:A41"/>
    <mergeCell ref="C42:D42"/>
    <mergeCell ref="A42:B42"/>
    <mergeCell ref="A27:A38"/>
    <mergeCell ref="C27:D27"/>
    <mergeCell ref="C38:D38"/>
    <mergeCell ref="C37:D37"/>
    <mergeCell ref="C39:D39"/>
    <mergeCell ref="C40:D40"/>
    <mergeCell ref="C41:D41"/>
    <mergeCell ref="A13:A18"/>
    <mergeCell ref="C13:D13"/>
    <mergeCell ref="C18:D18"/>
    <mergeCell ref="C28:D28"/>
    <mergeCell ref="A19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7" orientation="portrait" horizontalDpi="12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50"/>
  <sheetViews>
    <sheetView zoomScale="85" zoomScaleNormal="85" workbookViewId="0">
      <selection activeCell="G19" sqref="G19"/>
    </sheetView>
  </sheetViews>
  <sheetFormatPr defaultRowHeight="12.75"/>
  <cols>
    <col min="1" max="5" width="18.125" style="1" customWidth="1"/>
    <col min="6" max="16384" width="9" style="1"/>
  </cols>
  <sheetData>
    <row r="1" spans="1:5" ht="20.100000000000001" customHeight="1">
      <c r="A1" s="116" t="s">
        <v>219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84</v>
      </c>
      <c r="B3" s="3"/>
      <c r="C3" s="2"/>
      <c r="D3" s="2"/>
      <c r="E3" s="5" t="s">
        <v>85</v>
      </c>
    </row>
    <row r="4" spans="1:5" ht="20.100000000000001" customHeight="1">
      <c r="A4" s="119" t="s">
        <v>86</v>
      </c>
      <c r="B4" s="120"/>
      <c r="C4" s="121"/>
      <c r="D4" s="6" t="s">
        <v>87</v>
      </c>
      <c r="E4" s="7" t="s">
        <v>88</v>
      </c>
    </row>
    <row r="5" spans="1:5" ht="20.100000000000001" customHeight="1">
      <c r="A5" s="56" t="s">
        <v>89</v>
      </c>
      <c r="B5" s="57"/>
      <c r="C5" s="58"/>
      <c r="D5" s="59" t="str">
        <f>C14</f>
        <v>1건</v>
      </c>
      <c r="E5" s="60">
        <v>308000</v>
      </c>
    </row>
    <row r="6" spans="1:5" ht="20.100000000000001" customHeight="1">
      <c r="A6" s="61" t="s">
        <v>90</v>
      </c>
      <c r="B6" s="62"/>
      <c r="C6" s="63"/>
      <c r="D6" s="64" t="str">
        <f>C18</f>
        <v>3건</v>
      </c>
      <c r="E6" s="65">
        <v>1155000</v>
      </c>
    </row>
    <row r="7" spans="1:5" ht="20.100000000000001" customHeight="1">
      <c r="A7" s="61" t="s">
        <v>91</v>
      </c>
      <c r="B7" s="62"/>
      <c r="C7" s="63"/>
      <c r="D7" s="64" t="str">
        <f>C28</f>
        <v>9건</v>
      </c>
      <c r="E7" s="65">
        <v>1782000</v>
      </c>
    </row>
    <row r="8" spans="1:5" ht="20.100000000000001" customHeight="1">
      <c r="A8" s="160" t="s">
        <v>92</v>
      </c>
      <c r="B8" s="161"/>
      <c r="C8" s="162"/>
      <c r="D8" s="66" t="s">
        <v>93</v>
      </c>
      <c r="E8" s="67">
        <v>1149100</v>
      </c>
    </row>
    <row r="9" spans="1:5" ht="20.100000000000001" customHeight="1">
      <c r="A9" s="163" t="s">
        <v>94</v>
      </c>
      <c r="B9" s="164"/>
      <c r="C9" s="165"/>
      <c r="D9" s="68" t="s">
        <v>95</v>
      </c>
      <c r="E9" s="69">
        <f>SUM(E5:E8)</f>
        <v>4394100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96</v>
      </c>
      <c r="B11" s="3"/>
      <c r="C11" s="2"/>
      <c r="D11" s="2"/>
      <c r="E11" s="2"/>
    </row>
    <row r="12" spans="1:5" ht="20.100000000000001" customHeight="1">
      <c r="A12" s="22" t="s">
        <v>97</v>
      </c>
      <c r="B12" s="22" t="s">
        <v>98</v>
      </c>
      <c r="C12" s="119" t="s">
        <v>99</v>
      </c>
      <c r="D12" s="127"/>
      <c r="E12" s="22" t="s">
        <v>100</v>
      </c>
    </row>
    <row r="13" spans="1:5" ht="20.100000000000001" customHeight="1">
      <c r="A13" s="135" t="s">
        <v>101</v>
      </c>
      <c r="B13" s="103">
        <v>41577</v>
      </c>
      <c r="C13" s="153" t="s">
        <v>102</v>
      </c>
      <c r="D13" s="153"/>
      <c r="E13" s="39">
        <v>308000</v>
      </c>
    </row>
    <row r="14" spans="1:5" ht="20.100000000000001" customHeight="1">
      <c r="A14" s="137"/>
      <c r="B14" s="70" t="s">
        <v>103</v>
      </c>
      <c r="C14" s="166" t="s">
        <v>104</v>
      </c>
      <c r="D14" s="166"/>
      <c r="E14" s="71">
        <f>SUM(E13:E13)</f>
        <v>308000</v>
      </c>
    </row>
    <row r="15" spans="1:5" ht="20.100000000000001" customHeight="1">
      <c r="A15" s="140" t="s">
        <v>105</v>
      </c>
      <c r="B15" s="72">
        <v>41557</v>
      </c>
      <c r="C15" s="156" t="s">
        <v>106</v>
      </c>
      <c r="D15" s="156"/>
      <c r="E15" s="73">
        <v>400000</v>
      </c>
    </row>
    <row r="16" spans="1:5" ht="20.100000000000001" customHeight="1">
      <c r="A16" s="142"/>
      <c r="B16" s="72">
        <v>41570</v>
      </c>
      <c r="C16" s="157" t="s">
        <v>107</v>
      </c>
      <c r="D16" s="158"/>
      <c r="E16" s="73">
        <v>477000</v>
      </c>
    </row>
    <row r="17" spans="1:5" ht="20.100000000000001" customHeight="1">
      <c r="A17" s="142"/>
      <c r="B17" s="72">
        <v>41575</v>
      </c>
      <c r="C17" s="157" t="s">
        <v>108</v>
      </c>
      <c r="D17" s="158"/>
      <c r="E17" s="73">
        <v>278000</v>
      </c>
    </row>
    <row r="18" spans="1:5" ht="20.100000000000001" customHeight="1">
      <c r="A18" s="143"/>
      <c r="B18" s="74" t="s">
        <v>103</v>
      </c>
      <c r="C18" s="159" t="s">
        <v>109</v>
      </c>
      <c r="D18" s="159"/>
      <c r="E18" s="71">
        <f>SUM(E15:E17)</f>
        <v>1155000</v>
      </c>
    </row>
    <row r="19" spans="1:5" ht="20.100000000000001" customHeight="1">
      <c r="A19" s="135" t="s">
        <v>110</v>
      </c>
      <c r="B19" s="75">
        <v>41548</v>
      </c>
      <c r="C19" s="156" t="s">
        <v>111</v>
      </c>
      <c r="D19" s="156"/>
      <c r="E19" s="73">
        <v>94000</v>
      </c>
    </row>
    <row r="20" spans="1:5" ht="20.100000000000001" customHeight="1">
      <c r="A20" s="142"/>
      <c r="B20" s="75">
        <v>41556</v>
      </c>
      <c r="C20" s="156" t="s">
        <v>112</v>
      </c>
      <c r="D20" s="156"/>
      <c r="E20" s="73">
        <v>490000</v>
      </c>
    </row>
    <row r="21" spans="1:5" ht="20.100000000000001" customHeight="1">
      <c r="A21" s="142"/>
      <c r="B21" s="75">
        <v>41557</v>
      </c>
      <c r="C21" s="156" t="s">
        <v>113</v>
      </c>
      <c r="D21" s="156"/>
      <c r="E21" s="73">
        <v>188000</v>
      </c>
    </row>
    <row r="22" spans="1:5" ht="20.100000000000001" customHeight="1">
      <c r="A22" s="142"/>
      <c r="B22" s="75">
        <v>41558</v>
      </c>
      <c r="C22" s="156" t="s">
        <v>114</v>
      </c>
      <c r="D22" s="156"/>
      <c r="E22" s="73">
        <v>51000</v>
      </c>
    </row>
    <row r="23" spans="1:5" ht="20.100000000000001" customHeight="1">
      <c r="A23" s="142"/>
      <c r="B23" s="75">
        <v>41562</v>
      </c>
      <c r="C23" s="156" t="s">
        <v>115</v>
      </c>
      <c r="D23" s="156"/>
      <c r="E23" s="73">
        <v>403000</v>
      </c>
    </row>
    <row r="24" spans="1:5" ht="20.100000000000001" customHeight="1">
      <c r="A24" s="142"/>
      <c r="B24" s="75">
        <v>41564</v>
      </c>
      <c r="C24" s="157" t="s">
        <v>116</v>
      </c>
      <c r="D24" s="158"/>
      <c r="E24" s="73">
        <v>254500</v>
      </c>
    </row>
    <row r="25" spans="1:5" ht="20.100000000000001" customHeight="1">
      <c r="A25" s="142"/>
      <c r="B25" s="75">
        <v>41568</v>
      </c>
      <c r="C25" s="157" t="s">
        <v>113</v>
      </c>
      <c r="D25" s="158"/>
      <c r="E25" s="73">
        <v>60000</v>
      </c>
    </row>
    <row r="26" spans="1:5" ht="20.100000000000001" customHeight="1">
      <c r="A26" s="142"/>
      <c r="B26" s="75">
        <v>41569</v>
      </c>
      <c r="C26" s="76" t="s">
        <v>117</v>
      </c>
      <c r="D26" s="76"/>
      <c r="E26" s="73">
        <v>101500</v>
      </c>
    </row>
    <row r="27" spans="1:5" ht="20.100000000000001" customHeight="1">
      <c r="A27" s="142"/>
      <c r="B27" s="75">
        <v>41572</v>
      </c>
      <c r="C27" s="157" t="s">
        <v>118</v>
      </c>
      <c r="D27" s="158"/>
      <c r="E27" s="73">
        <v>140000</v>
      </c>
    </row>
    <row r="28" spans="1:5" ht="20.100000000000001" customHeight="1">
      <c r="A28" s="143"/>
      <c r="B28" s="74" t="s">
        <v>16</v>
      </c>
      <c r="C28" s="159" t="s">
        <v>119</v>
      </c>
      <c r="D28" s="159"/>
      <c r="E28" s="71">
        <f>SUM(E19:E27)</f>
        <v>1782000</v>
      </c>
    </row>
    <row r="29" spans="1:5" ht="20.100000000000001" customHeight="1">
      <c r="A29" s="144" t="s">
        <v>120</v>
      </c>
      <c r="B29" s="77" t="s">
        <v>121</v>
      </c>
      <c r="C29" s="153" t="s">
        <v>122</v>
      </c>
      <c r="D29" s="153"/>
      <c r="E29" s="78">
        <f>6600+37700+13200</f>
        <v>57500</v>
      </c>
    </row>
    <row r="30" spans="1:5" ht="20.100000000000001" customHeight="1">
      <c r="A30" s="142"/>
      <c r="B30" s="77" t="s">
        <v>121</v>
      </c>
      <c r="C30" s="154" t="s">
        <v>123</v>
      </c>
      <c r="D30" s="154"/>
      <c r="E30" s="78">
        <f>105000+490000+496600</f>
        <v>1091600</v>
      </c>
    </row>
    <row r="31" spans="1:5" ht="20.100000000000001" customHeight="1">
      <c r="A31" s="143"/>
      <c r="B31" s="79" t="s">
        <v>103</v>
      </c>
      <c r="C31" s="155" t="s">
        <v>93</v>
      </c>
      <c r="D31" s="155"/>
      <c r="E31" s="37">
        <f>SUM(E29:E30)</f>
        <v>1149100</v>
      </c>
    </row>
    <row r="32" spans="1:5" ht="20.100000000000001" customHeight="1">
      <c r="A32" s="52" t="s">
        <v>124</v>
      </c>
      <c r="B32" s="53"/>
      <c r="C32" s="110" t="s">
        <v>95</v>
      </c>
      <c r="D32" s="111"/>
      <c r="E32" s="37">
        <f>SUM(E14,E18,E28,E31)</f>
        <v>4394100</v>
      </c>
    </row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</sheetData>
  <mergeCells count="28">
    <mergeCell ref="A13:A14"/>
    <mergeCell ref="C13:D13"/>
    <mergeCell ref="C14:D14"/>
    <mergeCell ref="A1:E1"/>
    <mergeCell ref="A4:C4"/>
    <mergeCell ref="A8:C8"/>
    <mergeCell ref="A9:C9"/>
    <mergeCell ref="C12:D12"/>
    <mergeCell ref="A15:A18"/>
    <mergeCell ref="C15:D15"/>
    <mergeCell ref="C16:D16"/>
    <mergeCell ref="C17:D17"/>
    <mergeCell ref="C18:D18"/>
    <mergeCell ref="C23:D23"/>
    <mergeCell ref="C24:D24"/>
    <mergeCell ref="C25:D25"/>
    <mergeCell ref="A19:A28"/>
    <mergeCell ref="C19:D19"/>
    <mergeCell ref="C20:D20"/>
    <mergeCell ref="C21:D21"/>
    <mergeCell ref="C22:D22"/>
    <mergeCell ref="C27:D27"/>
    <mergeCell ref="C28:D28"/>
    <mergeCell ref="C32:D32"/>
    <mergeCell ref="A29:A31"/>
    <mergeCell ref="C29:D29"/>
    <mergeCell ref="C30:D30"/>
    <mergeCell ref="C31:D31"/>
  </mergeCells>
  <phoneticPr fontId="3" type="noConversion"/>
  <pageMargins left="0.70866141732283472" right="0.36" top="0.74803149606299213" bottom="0.74803149606299213" header="0.31496062992125984" footer="0.31496062992125984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0"/>
  <sheetViews>
    <sheetView topLeftCell="A13" zoomScale="85" zoomScaleNormal="85" workbookViewId="0">
      <selection activeCell="G19" sqref="G19"/>
    </sheetView>
  </sheetViews>
  <sheetFormatPr defaultRowHeight="12.75"/>
  <cols>
    <col min="1" max="5" width="18.125" style="1" customWidth="1"/>
    <col min="6" max="16384" width="9" style="1"/>
  </cols>
  <sheetData>
    <row r="1" spans="1:5" ht="20.100000000000001" customHeight="1">
      <c r="A1" s="116" t="s">
        <v>125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84</v>
      </c>
      <c r="B3" s="3"/>
      <c r="C3" s="2"/>
      <c r="D3" s="2"/>
      <c r="E3" s="5" t="s">
        <v>85</v>
      </c>
    </row>
    <row r="4" spans="1:5" ht="20.100000000000001" customHeight="1">
      <c r="A4" s="119" t="s">
        <v>86</v>
      </c>
      <c r="B4" s="120"/>
      <c r="C4" s="121"/>
      <c r="D4" s="6" t="s">
        <v>87</v>
      </c>
      <c r="E4" s="7" t="s">
        <v>88</v>
      </c>
    </row>
    <row r="5" spans="1:5" ht="20.100000000000001" customHeight="1">
      <c r="A5" s="56" t="s">
        <v>89</v>
      </c>
      <c r="B5" s="57"/>
      <c r="C5" s="58"/>
      <c r="D5" s="59" t="s">
        <v>93</v>
      </c>
      <c r="E5" s="60">
        <v>867000</v>
      </c>
    </row>
    <row r="6" spans="1:5" ht="20.100000000000001" customHeight="1">
      <c r="A6" s="61" t="s">
        <v>90</v>
      </c>
      <c r="B6" s="62"/>
      <c r="C6" s="63"/>
      <c r="D6" s="64" t="str">
        <f>C18</f>
        <v>2건</v>
      </c>
      <c r="E6" s="65">
        <v>788870</v>
      </c>
    </row>
    <row r="7" spans="1:5" ht="20.100000000000001" customHeight="1">
      <c r="A7" s="61" t="s">
        <v>91</v>
      </c>
      <c r="B7" s="62"/>
      <c r="C7" s="63"/>
      <c r="D7" s="64" t="str">
        <f>C29</f>
        <v>10건</v>
      </c>
      <c r="E7" s="65">
        <v>2658000</v>
      </c>
    </row>
    <row r="8" spans="1:5" ht="20.100000000000001" customHeight="1">
      <c r="A8" s="160" t="s">
        <v>92</v>
      </c>
      <c r="B8" s="161"/>
      <c r="C8" s="162"/>
      <c r="D8" s="66" t="str">
        <f>C32</f>
        <v>2건</v>
      </c>
      <c r="E8" s="67">
        <v>1046220</v>
      </c>
    </row>
    <row r="9" spans="1:5" ht="20.100000000000001" customHeight="1">
      <c r="A9" s="163" t="s">
        <v>94</v>
      </c>
      <c r="B9" s="164"/>
      <c r="C9" s="165"/>
      <c r="D9" s="68" t="s">
        <v>126</v>
      </c>
      <c r="E9" s="69">
        <f>SUM(E5:E8)</f>
        <v>5360090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96</v>
      </c>
      <c r="B11" s="3"/>
      <c r="C11" s="2"/>
      <c r="D11" s="2"/>
      <c r="E11" s="2"/>
    </row>
    <row r="12" spans="1:5" ht="20.100000000000001" customHeight="1">
      <c r="A12" s="22" t="s">
        <v>97</v>
      </c>
      <c r="B12" s="22" t="s">
        <v>98</v>
      </c>
      <c r="C12" s="119" t="s">
        <v>99</v>
      </c>
      <c r="D12" s="127"/>
      <c r="E12" s="22" t="s">
        <v>100</v>
      </c>
    </row>
    <row r="13" spans="1:5" ht="20.100000000000001" customHeight="1">
      <c r="A13" s="135" t="s">
        <v>101</v>
      </c>
      <c r="B13" s="77">
        <v>41590</v>
      </c>
      <c r="C13" s="153" t="s">
        <v>127</v>
      </c>
      <c r="D13" s="153"/>
      <c r="E13" s="39">
        <v>491000</v>
      </c>
    </row>
    <row r="14" spans="1:5" ht="20.100000000000001" customHeight="1">
      <c r="A14" s="141"/>
      <c r="B14" s="77">
        <v>41593</v>
      </c>
      <c r="C14" s="80" t="s">
        <v>128</v>
      </c>
      <c r="D14" s="80"/>
      <c r="E14" s="39">
        <v>376000</v>
      </c>
    </row>
    <row r="15" spans="1:5" ht="20.100000000000001" customHeight="1">
      <c r="A15" s="137"/>
      <c r="B15" s="70" t="s">
        <v>103</v>
      </c>
      <c r="C15" s="166" t="s">
        <v>93</v>
      </c>
      <c r="D15" s="166"/>
      <c r="E15" s="71">
        <f>SUM(E13:E14)</f>
        <v>867000</v>
      </c>
    </row>
    <row r="16" spans="1:5" ht="20.100000000000001" customHeight="1">
      <c r="A16" s="140" t="s">
        <v>129</v>
      </c>
      <c r="B16" s="72">
        <v>41596</v>
      </c>
      <c r="C16" s="156" t="s">
        <v>130</v>
      </c>
      <c r="D16" s="156"/>
      <c r="E16" s="73">
        <v>288870</v>
      </c>
    </row>
    <row r="17" spans="1:5" ht="20.100000000000001" customHeight="1">
      <c r="A17" s="142"/>
      <c r="B17" s="72">
        <v>41603</v>
      </c>
      <c r="C17" s="76" t="s">
        <v>131</v>
      </c>
      <c r="D17" s="76"/>
      <c r="E17" s="73">
        <v>500000</v>
      </c>
    </row>
    <row r="18" spans="1:5" ht="20.100000000000001" customHeight="1">
      <c r="A18" s="143"/>
      <c r="B18" s="74" t="s">
        <v>103</v>
      </c>
      <c r="C18" s="159" t="s">
        <v>93</v>
      </c>
      <c r="D18" s="159"/>
      <c r="E18" s="71">
        <f>SUM(E16:E17)</f>
        <v>788870</v>
      </c>
    </row>
    <row r="19" spans="1:5" ht="20.100000000000001" customHeight="1">
      <c r="A19" s="135" t="s">
        <v>110</v>
      </c>
      <c r="B19" s="75">
        <v>41583</v>
      </c>
      <c r="C19" s="156" t="s">
        <v>132</v>
      </c>
      <c r="D19" s="156"/>
      <c r="E19" s="73">
        <v>236000</v>
      </c>
    </row>
    <row r="20" spans="1:5" ht="20.100000000000001" customHeight="1">
      <c r="A20" s="142"/>
      <c r="B20" s="75">
        <v>41583</v>
      </c>
      <c r="C20" s="156" t="s">
        <v>133</v>
      </c>
      <c r="D20" s="156"/>
      <c r="E20" s="73">
        <v>300000</v>
      </c>
    </row>
    <row r="21" spans="1:5" ht="20.100000000000001" customHeight="1">
      <c r="A21" s="142"/>
      <c r="B21" s="75">
        <v>41584</v>
      </c>
      <c r="C21" s="156" t="s">
        <v>134</v>
      </c>
      <c r="D21" s="156"/>
      <c r="E21" s="73">
        <v>104000</v>
      </c>
    </row>
    <row r="22" spans="1:5" ht="20.100000000000001" customHeight="1">
      <c r="A22" s="142"/>
      <c r="B22" s="75">
        <v>41589</v>
      </c>
      <c r="C22" s="156" t="s">
        <v>113</v>
      </c>
      <c r="D22" s="156"/>
      <c r="E22" s="73">
        <v>199000</v>
      </c>
    </row>
    <row r="23" spans="1:5" ht="20.100000000000001" customHeight="1">
      <c r="A23" s="142"/>
      <c r="B23" s="75">
        <v>41591</v>
      </c>
      <c r="C23" s="76" t="s">
        <v>135</v>
      </c>
      <c r="D23" s="76"/>
      <c r="E23" s="73">
        <v>182000</v>
      </c>
    </row>
    <row r="24" spans="1:5" ht="20.100000000000001" customHeight="1">
      <c r="A24" s="142"/>
      <c r="B24" s="75">
        <v>41592</v>
      </c>
      <c r="C24" s="76" t="s">
        <v>136</v>
      </c>
      <c r="D24" s="76"/>
      <c r="E24" s="73">
        <v>236000</v>
      </c>
    </row>
    <row r="25" spans="1:5" ht="20.100000000000001" customHeight="1">
      <c r="A25" s="142"/>
      <c r="B25" s="75">
        <v>41593</v>
      </c>
      <c r="C25" s="76" t="s">
        <v>137</v>
      </c>
      <c r="D25" s="76"/>
      <c r="E25" s="73">
        <v>497000</v>
      </c>
    </row>
    <row r="26" spans="1:5" ht="20.100000000000001" customHeight="1">
      <c r="A26" s="142"/>
      <c r="B26" s="75">
        <v>41599</v>
      </c>
      <c r="C26" s="76" t="s">
        <v>138</v>
      </c>
      <c r="D26" s="76"/>
      <c r="E26" s="73">
        <v>578000</v>
      </c>
    </row>
    <row r="27" spans="1:5" ht="20.100000000000001" customHeight="1">
      <c r="A27" s="142"/>
      <c r="B27" s="75">
        <v>41600</v>
      </c>
      <c r="C27" s="157" t="s">
        <v>139</v>
      </c>
      <c r="D27" s="158"/>
      <c r="E27" s="73">
        <v>130000</v>
      </c>
    </row>
    <row r="28" spans="1:5" ht="20.100000000000001" customHeight="1">
      <c r="A28" s="142"/>
      <c r="B28" s="75">
        <v>41607</v>
      </c>
      <c r="C28" s="157" t="s">
        <v>113</v>
      </c>
      <c r="D28" s="158"/>
      <c r="E28" s="73">
        <v>196000</v>
      </c>
    </row>
    <row r="29" spans="1:5" ht="20.100000000000001" customHeight="1">
      <c r="A29" s="143"/>
      <c r="B29" s="74" t="s">
        <v>103</v>
      </c>
      <c r="C29" s="159" t="s">
        <v>140</v>
      </c>
      <c r="D29" s="159"/>
      <c r="E29" s="71">
        <f>SUM(E19:E28)</f>
        <v>2658000</v>
      </c>
    </row>
    <row r="30" spans="1:5" ht="20.100000000000001" customHeight="1">
      <c r="A30" s="144" t="s">
        <v>120</v>
      </c>
      <c r="B30" s="77" t="s">
        <v>141</v>
      </c>
      <c r="C30" s="153" t="s">
        <v>122</v>
      </c>
      <c r="D30" s="167"/>
      <c r="E30" s="78">
        <f>38000+43000+26500+4800+23000+147000+54700+63000+47000</f>
        <v>447000</v>
      </c>
    </row>
    <row r="31" spans="1:5" ht="20.100000000000001" customHeight="1">
      <c r="A31" s="142"/>
      <c r="B31" s="77" t="s">
        <v>141</v>
      </c>
      <c r="C31" s="154" t="s">
        <v>123</v>
      </c>
      <c r="D31" s="154"/>
      <c r="E31" s="73">
        <f>105000+431520+62700</f>
        <v>599220</v>
      </c>
    </row>
    <row r="32" spans="1:5" ht="20.100000000000001" customHeight="1">
      <c r="A32" s="143"/>
      <c r="B32" s="79" t="s">
        <v>103</v>
      </c>
      <c r="C32" s="155" t="s">
        <v>93</v>
      </c>
      <c r="D32" s="155"/>
      <c r="E32" s="37">
        <f>SUM(E30:E31)</f>
        <v>1046220</v>
      </c>
    </row>
    <row r="33" spans="1:5" ht="20.100000000000001" customHeight="1">
      <c r="A33" s="110" t="s">
        <v>124</v>
      </c>
      <c r="B33" s="111"/>
      <c r="C33" s="110" t="s">
        <v>126</v>
      </c>
      <c r="D33" s="111"/>
      <c r="E33" s="37">
        <f>SUM(E15,E18,E29,E32)</f>
        <v>5360090</v>
      </c>
    </row>
    <row r="34" spans="1:5" ht="20.100000000000001" customHeight="1"/>
    <row r="35" spans="1:5" ht="20.100000000000001" customHeight="1"/>
    <row r="36" spans="1:5" ht="20.100000000000001" customHeight="1"/>
    <row r="37" spans="1:5" ht="20.100000000000001" customHeight="1"/>
    <row r="38" spans="1:5" ht="20.100000000000001" customHeight="1"/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</sheetData>
  <mergeCells count="25">
    <mergeCell ref="A13:A15"/>
    <mergeCell ref="C13:D13"/>
    <mergeCell ref="C15:D15"/>
    <mergeCell ref="A1:E1"/>
    <mergeCell ref="A4:C4"/>
    <mergeCell ref="A8:C8"/>
    <mergeCell ref="A9:C9"/>
    <mergeCell ref="C12:D12"/>
    <mergeCell ref="A16:A18"/>
    <mergeCell ref="C16:D16"/>
    <mergeCell ref="C18:D18"/>
    <mergeCell ref="A19:A29"/>
    <mergeCell ref="C19:D19"/>
    <mergeCell ref="C20:D20"/>
    <mergeCell ref="C21:D21"/>
    <mergeCell ref="A33:B33"/>
    <mergeCell ref="C33:D33"/>
    <mergeCell ref="C22:D22"/>
    <mergeCell ref="C27:D27"/>
    <mergeCell ref="C28:D28"/>
    <mergeCell ref="C29:D29"/>
    <mergeCell ref="A30:A32"/>
    <mergeCell ref="C30:D30"/>
    <mergeCell ref="C31:D31"/>
    <mergeCell ref="C32:D32"/>
  </mergeCells>
  <phoneticPr fontId="3" type="noConversion"/>
  <pageMargins left="0" right="0" top="0.74803149606299213" bottom="0.15748031496062992" header="0.31496062992125984" footer="0.31496062992125984"/>
  <pageSetup paperSize="9" scale="8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0"/>
  <sheetViews>
    <sheetView topLeftCell="A16" zoomScale="85" zoomScaleNormal="85" workbookViewId="0">
      <selection activeCell="G19" sqref="G19"/>
    </sheetView>
  </sheetViews>
  <sheetFormatPr defaultRowHeight="12.75"/>
  <cols>
    <col min="1" max="5" width="18.125" style="1" customWidth="1"/>
    <col min="6" max="16384" width="9" style="1"/>
  </cols>
  <sheetData>
    <row r="1" spans="1:5" ht="20.100000000000001" customHeight="1">
      <c r="A1" s="116" t="s">
        <v>142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s="83" customFormat="1" ht="20.100000000000001" customHeight="1">
      <c r="A4" s="119" t="s">
        <v>2</v>
      </c>
      <c r="B4" s="120"/>
      <c r="C4" s="121"/>
      <c r="D4" s="81" t="s">
        <v>3</v>
      </c>
      <c r="E4" s="82" t="s">
        <v>4</v>
      </c>
    </row>
    <row r="5" spans="1:5" s="83" customFormat="1" ht="20.100000000000001" customHeight="1">
      <c r="A5" s="84" t="s">
        <v>5</v>
      </c>
      <c r="B5" s="85"/>
      <c r="C5" s="84"/>
      <c r="D5" s="85" t="s">
        <v>143</v>
      </c>
      <c r="E5" s="86">
        <v>446000</v>
      </c>
    </row>
    <row r="6" spans="1:5" s="83" customFormat="1" ht="20.100000000000001" customHeight="1">
      <c r="A6" s="84" t="s">
        <v>6</v>
      </c>
      <c r="B6" s="85"/>
      <c r="C6" s="84"/>
      <c r="D6" s="85" t="s">
        <v>143</v>
      </c>
      <c r="E6" s="87">
        <v>450000</v>
      </c>
    </row>
    <row r="7" spans="1:5" s="83" customFormat="1" ht="20.100000000000001" customHeight="1">
      <c r="A7" s="84" t="s">
        <v>7</v>
      </c>
      <c r="B7" s="85"/>
      <c r="C7" s="84"/>
      <c r="D7" s="85" t="s">
        <v>144</v>
      </c>
      <c r="E7" s="86">
        <v>2951000</v>
      </c>
    </row>
    <row r="8" spans="1:5" s="83" customFormat="1" ht="20.100000000000001" customHeight="1">
      <c r="A8" s="186" t="s">
        <v>8</v>
      </c>
      <c r="B8" s="187"/>
      <c r="C8" s="188"/>
      <c r="D8" s="85" t="s">
        <v>24</v>
      </c>
      <c r="E8" s="86">
        <v>1308240</v>
      </c>
    </row>
    <row r="9" spans="1:5" s="83" customFormat="1" ht="20.100000000000001" customHeight="1">
      <c r="A9" s="110" t="s">
        <v>9</v>
      </c>
      <c r="B9" s="125"/>
      <c r="C9" s="111"/>
      <c r="D9" s="85" t="str">
        <f>C32</f>
        <v>15건</v>
      </c>
      <c r="E9" s="88">
        <f>SUM(E5:E8)</f>
        <v>5155240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22" t="s">
        <v>11</v>
      </c>
      <c r="B12" s="89" t="s">
        <v>12</v>
      </c>
      <c r="C12" s="189" t="s">
        <v>13</v>
      </c>
      <c r="D12" s="190"/>
      <c r="E12" s="89" t="s">
        <v>14</v>
      </c>
    </row>
    <row r="13" spans="1:5" ht="20.100000000000001" customHeight="1">
      <c r="A13" s="135" t="s">
        <v>15</v>
      </c>
      <c r="B13" s="104">
        <v>41635</v>
      </c>
      <c r="C13" s="184" t="s">
        <v>145</v>
      </c>
      <c r="D13" s="185"/>
      <c r="E13" s="105">
        <v>446000</v>
      </c>
    </row>
    <row r="14" spans="1:5" ht="20.100000000000001" customHeight="1">
      <c r="A14" s="137"/>
      <c r="B14" s="90" t="s">
        <v>16</v>
      </c>
      <c r="C14" s="191" t="s">
        <v>143</v>
      </c>
      <c r="D14" s="192"/>
      <c r="E14" s="91">
        <f>SUM(E13:E13)</f>
        <v>446000</v>
      </c>
    </row>
    <row r="15" spans="1:5" ht="20.100000000000001" customHeight="1">
      <c r="A15" s="140" t="s">
        <v>18</v>
      </c>
      <c r="B15" s="106">
        <v>41610</v>
      </c>
      <c r="C15" s="184" t="s">
        <v>146</v>
      </c>
      <c r="D15" s="185"/>
      <c r="E15" s="107">
        <v>450000</v>
      </c>
    </row>
    <row r="16" spans="1:5" ht="20.100000000000001" customHeight="1">
      <c r="A16" s="143"/>
      <c r="B16" s="92" t="s">
        <v>16</v>
      </c>
      <c r="C16" s="170" t="s">
        <v>143</v>
      </c>
      <c r="D16" s="171"/>
      <c r="E16" s="91">
        <f>SUM(E15:E15)</f>
        <v>450000</v>
      </c>
    </row>
    <row r="17" spans="1:5" ht="20.100000000000001" customHeight="1">
      <c r="A17" s="135" t="s">
        <v>19</v>
      </c>
      <c r="B17" s="93">
        <v>41613</v>
      </c>
      <c r="C17" s="178" t="s">
        <v>147</v>
      </c>
      <c r="D17" s="179"/>
      <c r="E17" s="94">
        <v>231000</v>
      </c>
    </row>
    <row r="18" spans="1:5" ht="20.100000000000001" customHeight="1">
      <c r="A18" s="142"/>
      <c r="B18" s="93">
        <v>41614</v>
      </c>
      <c r="C18" s="178" t="s">
        <v>148</v>
      </c>
      <c r="D18" s="179"/>
      <c r="E18" s="94">
        <v>178000</v>
      </c>
    </row>
    <row r="19" spans="1:5" ht="20.100000000000001" customHeight="1">
      <c r="A19" s="142"/>
      <c r="B19" s="93">
        <v>41617</v>
      </c>
      <c r="C19" s="178" t="s">
        <v>149</v>
      </c>
      <c r="D19" s="179"/>
      <c r="E19" s="94">
        <v>215000</v>
      </c>
    </row>
    <row r="20" spans="1:5" ht="20.100000000000001" customHeight="1">
      <c r="A20" s="142"/>
      <c r="B20" s="93">
        <v>41620</v>
      </c>
      <c r="C20" s="178" t="s">
        <v>150</v>
      </c>
      <c r="D20" s="179"/>
      <c r="E20" s="94">
        <v>153000</v>
      </c>
    </row>
    <row r="21" spans="1:5" ht="20.100000000000001" customHeight="1">
      <c r="A21" s="142"/>
      <c r="B21" s="93">
        <v>41621</v>
      </c>
      <c r="C21" s="95" t="s">
        <v>151</v>
      </c>
      <c r="D21" s="95"/>
      <c r="E21" s="94">
        <v>525000</v>
      </c>
    </row>
    <row r="22" spans="1:5" ht="20.100000000000001" customHeight="1">
      <c r="A22" s="142"/>
      <c r="B22" s="93">
        <v>41623</v>
      </c>
      <c r="C22" s="95" t="s">
        <v>152</v>
      </c>
      <c r="D22" s="95"/>
      <c r="E22" s="94">
        <v>489000</v>
      </c>
    </row>
    <row r="23" spans="1:5" ht="20.100000000000001" customHeight="1">
      <c r="A23" s="142"/>
      <c r="B23" s="93">
        <v>41624</v>
      </c>
      <c r="C23" s="178" t="s">
        <v>153</v>
      </c>
      <c r="D23" s="179"/>
      <c r="E23" s="94">
        <v>327000</v>
      </c>
    </row>
    <row r="24" spans="1:5" ht="20.100000000000001" customHeight="1">
      <c r="A24" s="142"/>
      <c r="B24" s="93">
        <v>41626</v>
      </c>
      <c r="C24" s="178" t="s">
        <v>154</v>
      </c>
      <c r="D24" s="179"/>
      <c r="E24" s="94">
        <v>310000</v>
      </c>
    </row>
    <row r="25" spans="1:5" ht="20.100000000000001" customHeight="1">
      <c r="A25" s="142"/>
      <c r="B25" s="96">
        <v>41628</v>
      </c>
      <c r="C25" s="180" t="s">
        <v>155</v>
      </c>
      <c r="D25" s="181"/>
      <c r="E25" s="97">
        <f>148000+44000</f>
        <v>192000</v>
      </c>
    </row>
    <row r="26" spans="1:5" ht="20.100000000000001" customHeight="1">
      <c r="A26" s="142"/>
      <c r="B26" s="96">
        <v>41635</v>
      </c>
      <c r="C26" s="180" t="s">
        <v>156</v>
      </c>
      <c r="D26" s="181"/>
      <c r="E26" s="97">
        <v>212000</v>
      </c>
    </row>
    <row r="27" spans="1:5" ht="20.100000000000001" customHeight="1">
      <c r="A27" s="142"/>
      <c r="B27" s="108">
        <v>41638</v>
      </c>
      <c r="C27" s="182" t="s">
        <v>156</v>
      </c>
      <c r="D27" s="183"/>
      <c r="E27" s="109">
        <v>119000</v>
      </c>
    </row>
    <row r="28" spans="1:5" ht="20.100000000000001" customHeight="1">
      <c r="A28" s="143"/>
      <c r="B28" s="92" t="s">
        <v>16</v>
      </c>
      <c r="C28" s="170" t="s">
        <v>144</v>
      </c>
      <c r="D28" s="171"/>
      <c r="E28" s="91">
        <f>SUM(E17:E27)</f>
        <v>2951000</v>
      </c>
    </row>
    <row r="29" spans="1:5" ht="20.100000000000001" customHeight="1">
      <c r="A29" s="144" t="s">
        <v>157</v>
      </c>
      <c r="B29" s="98" t="s">
        <v>59</v>
      </c>
      <c r="C29" s="172" t="s">
        <v>22</v>
      </c>
      <c r="D29" s="173"/>
      <c r="E29" s="91">
        <f>200000+35000</f>
        <v>235000</v>
      </c>
    </row>
    <row r="30" spans="1:5" ht="20.100000000000001" customHeight="1">
      <c r="A30" s="142"/>
      <c r="B30" s="98" t="s">
        <v>59</v>
      </c>
      <c r="C30" s="174" t="s">
        <v>23</v>
      </c>
      <c r="D30" s="175"/>
      <c r="E30" s="94">
        <f>105000+450000+492990+25250</f>
        <v>1073240</v>
      </c>
    </row>
    <row r="31" spans="1:5" ht="20.100000000000001" customHeight="1">
      <c r="A31" s="143"/>
      <c r="B31" s="99" t="s">
        <v>16</v>
      </c>
      <c r="C31" s="176" t="s">
        <v>24</v>
      </c>
      <c r="D31" s="177"/>
      <c r="E31" s="100">
        <f>SUM(E29:E30)</f>
        <v>1308240</v>
      </c>
    </row>
    <row r="32" spans="1:5" ht="20.100000000000001" customHeight="1">
      <c r="A32" s="110" t="s">
        <v>25</v>
      </c>
      <c r="B32" s="111"/>
      <c r="C32" s="168" t="s">
        <v>158</v>
      </c>
      <c r="D32" s="169"/>
      <c r="E32" s="101">
        <f>SUM(E14,E16,E28,E31)</f>
        <v>5155240</v>
      </c>
    </row>
    <row r="33" spans="4:4" ht="20.100000000000001" customHeight="1"/>
    <row r="34" spans="4:4" ht="20.100000000000001" customHeight="1"/>
    <row r="35" spans="4:4" ht="20.100000000000001" customHeight="1"/>
    <row r="36" spans="4:4" ht="20.100000000000001" customHeight="1"/>
    <row r="37" spans="4:4" ht="20.100000000000001" customHeight="1"/>
    <row r="38" spans="4:4" ht="20.100000000000001" customHeight="1"/>
    <row r="39" spans="4:4" ht="20.100000000000001" customHeight="1"/>
    <row r="40" spans="4:4" ht="20.100000000000001" customHeight="1"/>
    <row r="41" spans="4:4" ht="20.100000000000001" customHeight="1">
      <c r="D41" s="102"/>
    </row>
    <row r="42" spans="4:4" ht="20.100000000000001" customHeight="1"/>
    <row r="43" spans="4:4" ht="20.100000000000001" customHeight="1"/>
    <row r="44" spans="4:4" ht="20.100000000000001" customHeight="1"/>
    <row r="45" spans="4:4" ht="20.100000000000001" customHeight="1"/>
    <row r="46" spans="4:4" ht="20.100000000000001" customHeight="1"/>
    <row r="47" spans="4:4" ht="20.100000000000001" customHeight="1"/>
    <row r="48" spans="4:4" ht="20.100000000000001" customHeight="1"/>
    <row r="49" ht="20.100000000000001" customHeight="1"/>
    <row r="50" ht="20.100000000000001" customHeight="1"/>
  </sheetData>
  <mergeCells count="28">
    <mergeCell ref="A13:A14"/>
    <mergeCell ref="C13:D13"/>
    <mergeCell ref="C14:D14"/>
    <mergeCell ref="A1:E1"/>
    <mergeCell ref="A4:C4"/>
    <mergeCell ref="A8:C8"/>
    <mergeCell ref="A9:C9"/>
    <mergeCell ref="C12:D12"/>
    <mergeCell ref="A15:A16"/>
    <mergeCell ref="C15:D15"/>
    <mergeCell ref="C16:D16"/>
    <mergeCell ref="A17:A28"/>
    <mergeCell ref="C17:D17"/>
    <mergeCell ref="C18:D18"/>
    <mergeCell ref="C19:D19"/>
    <mergeCell ref="C20:D20"/>
    <mergeCell ref="C23:D23"/>
    <mergeCell ref="C24:D24"/>
    <mergeCell ref="C25:D25"/>
    <mergeCell ref="C26:D26"/>
    <mergeCell ref="C27:D27"/>
    <mergeCell ref="A32:B32"/>
    <mergeCell ref="C32:D32"/>
    <mergeCell ref="C28:D28"/>
    <mergeCell ref="A29:A31"/>
    <mergeCell ref="C29:D29"/>
    <mergeCell ref="C30:D30"/>
    <mergeCell ref="C31:D31"/>
  </mergeCells>
  <phoneticPr fontId="3" type="noConversion"/>
  <pageMargins left="0.47244094488188981" right="0.39370078740157483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0"/>
  <sheetViews>
    <sheetView workbookViewId="0">
      <selection activeCell="G19" sqref="G19"/>
    </sheetView>
  </sheetViews>
  <sheetFormatPr defaultRowHeight="12.75"/>
  <cols>
    <col min="1" max="5" width="18.125" style="1" customWidth="1"/>
    <col min="6" max="16384" width="9" style="1"/>
  </cols>
  <sheetData>
    <row r="1" spans="1:5" ht="20.100000000000001" customHeight="1">
      <c r="A1" s="116" t="s">
        <v>159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19" t="s">
        <v>2</v>
      </c>
      <c r="B4" s="120"/>
      <c r="C4" s="121"/>
      <c r="D4" s="6" t="s">
        <v>3</v>
      </c>
      <c r="E4" s="7" t="s">
        <v>4</v>
      </c>
    </row>
    <row r="5" spans="1:5" ht="20.100000000000001" customHeight="1">
      <c r="A5" s="8" t="s">
        <v>5</v>
      </c>
      <c r="B5" s="9"/>
      <c r="C5" s="10"/>
      <c r="D5" s="11" t="str">
        <f>C19</f>
        <v>6건</v>
      </c>
      <c r="E5" s="12">
        <f>E19</f>
        <v>1607000</v>
      </c>
    </row>
    <row r="6" spans="1:5" ht="20.100000000000001" customHeight="1">
      <c r="A6" s="13" t="s">
        <v>6</v>
      </c>
      <c r="B6" s="14"/>
      <c r="C6" s="15"/>
      <c r="D6" s="16" t="str">
        <f>C26</f>
        <v>6건</v>
      </c>
      <c r="E6" s="17">
        <f>E26</f>
        <v>1708500</v>
      </c>
    </row>
    <row r="7" spans="1:5" ht="20.100000000000001" customHeight="1">
      <c r="A7" s="13" t="s">
        <v>7</v>
      </c>
      <c r="B7" s="14"/>
      <c r="C7" s="15"/>
      <c r="D7" s="16" t="str">
        <f>C34</f>
        <v>7건</v>
      </c>
      <c r="E7" s="17">
        <f>E34</f>
        <v>1939000</v>
      </c>
    </row>
    <row r="8" spans="1:5" ht="20.100000000000001" customHeight="1">
      <c r="A8" s="122" t="s">
        <v>160</v>
      </c>
      <c r="B8" s="123"/>
      <c r="C8" s="124"/>
      <c r="D8" s="18" t="str">
        <f>C37</f>
        <v>2건</v>
      </c>
      <c r="E8" s="19">
        <f>E37</f>
        <v>525470</v>
      </c>
    </row>
    <row r="9" spans="1:5" ht="20.100000000000001" customHeight="1">
      <c r="A9" s="110" t="s">
        <v>94</v>
      </c>
      <c r="B9" s="125"/>
      <c r="C9" s="126"/>
      <c r="D9" s="20" t="str">
        <f>C38</f>
        <v>21건</v>
      </c>
      <c r="E9" s="21">
        <f>SUM(E5:E8)</f>
        <v>5779970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22" t="s">
        <v>97</v>
      </c>
      <c r="B12" s="22" t="s">
        <v>12</v>
      </c>
      <c r="C12" s="119" t="s">
        <v>13</v>
      </c>
      <c r="D12" s="127"/>
      <c r="E12" s="22" t="s">
        <v>100</v>
      </c>
    </row>
    <row r="13" spans="1:5" ht="20.100000000000001" customHeight="1">
      <c r="A13" s="135" t="s">
        <v>101</v>
      </c>
      <c r="B13" s="23">
        <v>41548</v>
      </c>
      <c r="C13" s="131" t="s">
        <v>161</v>
      </c>
      <c r="D13" s="132"/>
      <c r="E13" s="24">
        <v>491000</v>
      </c>
    </row>
    <row r="14" spans="1:5" ht="20.100000000000001" customHeight="1">
      <c r="A14" s="141"/>
      <c r="B14" s="25">
        <v>41555</v>
      </c>
      <c r="C14" s="128" t="s">
        <v>162</v>
      </c>
      <c r="D14" s="130"/>
      <c r="E14" s="26">
        <v>250000</v>
      </c>
    </row>
    <row r="15" spans="1:5" ht="20.100000000000001" customHeight="1">
      <c r="A15" s="141"/>
      <c r="B15" s="31">
        <v>41562</v>
      </c>
      <c r="C15" s="48" t="s">
        <v>163</v>
      </c>
      <c r="D15" s="49"/>
      <c r="E15" s="32">
        <v>159000</v>
      </c>
    </row>
    <row r="16" spans="1:5" ht="20.100000000000001" customHeight="1">
      <c r="A16" s="141"/>
      <c r="B16" s="31">
        <v>41564</v>
      </c>
      <c r="C16" s="48" t="s">
        <v>164</v>
      </c>
      <c r="D16" s="49"/>
      <c r="E16" s="32">
        <v>231000</v>
      </c>
    </row>
    <row r="17" spans="1:5" ht="20.100000000000001" customHeight="1">
      <c r="A17" s="141"/>
      <c r="B17" s="31">
        <v>41565</v>
      </c>
      <c r="C17" s="48" t="s">
        <v>165</v>
      </c>
      <c r="D17" s="49"/>
      <c r="E17" s="32">
        <v>234000</v>
      </c>
    </row>
    <row r="18" spans="1:5" ht="20.100000000000001" customHeight="1">
      <c r="A18" s="141"/>
      <c r="B18" s="31">
        <v>41578</v>
      </c>
      <c r="C18" s="48" t="s">
        <v>166</v>
      </c>
      <c r="D18" s="49"/>
      <c r="E18" s="32">
        <v>242000</v>
      </c>
    </row>
    <row r="19" spans="1:5" ht="20.100000000000001" customHeight="1">
      <c r="A19" s="137"/>
      <c r="B19" s="27" t="s">
        <v>103</v>
      </c>
      <c r="C19" s="138" t="s">
        <v>167</v>
      </c>
      <c r="D19" s="139"/>
      <c r="E19" s="28">
        <f>SUM(E13:E18)</f>
        <v>1607000</v>
      </c>
    </row>
    <row r="20" spans="1:5" ht="20.100000000000001" customHeight="1">
      <c r="A20" s="140" t="s">
        <v>168</v>
      </c>
      <c r="B20" s="29">
        <v>41551</v>
      </c>
      <c r="C20" s="133" t="s">
        <v>169</v>
      </c>
      <c r="D20" s="134"/>
      <c r="E20" s="30">
        <v>330000</v>
      </c>
    </row>
    <row r="21" spans="1:5" ht="20.100000000000001" customHeight="1">
      <c r="A21" s="141"/>
      <c r="B21" s="25">
        <v>41554</v>
      </c>
      <c r="C21" s="128" t="s">
        <v>170</v>
      </c>
      <c r="D21" s="130"/>
      <c r="E21" s="26">
        <v>330000</v>
      </c>
    </row>
    <row r="22" spans="1:5" ht="20.100000000000001" customHeight="1">
      <c r="A22" s="141"/>
      <c r="B22" s="31">
        <v>41555</v>
      </c>
      <c r="C22" s="128" t="s">
        <v>171</v>
      </c>
      <c r="D22" s="130"/>
      <c r="E22" s="32">
        <v>305500</v>
      </c>
    </row>
    <row r="23" spans="1:5" ht="20.100000000000001" customHeight="1">
      <c r="A23" s="141"/>
      <c r="B23" s="31">
        <v>41557</v>
      </c>
      <c r="C23" s="128" t="s">
        <v>107</v>
      </c>
      <c r="D23" s="130"/>
      <c r="E23" s="32">
        <v>141000</v>
      </c>
    </row>
    <row r="24" spans="1:5" ht="20.100000000000001" customHeight="1">
      <c r="A24" s="141"/>
      <c r="B24" s="31">
        <v>41562</v>
      </c>
      <c r="C24" s="48" t="s">
        <v>171</v>
      </c>
      <c r="D24" s="49"/>
      <c r="E24" s="32">
        <v>290000</v>
      </c>
    </row>
    <row r="25" spans="1:5" ht="20.100000000000001" customHeight="1">
      <c r="A25" s="141"/>
      <c r="B25" s="31">
        <v>41569</v>
      </c>
      <c r="C25" s="48" t="s">
        <v>172</v>
      </c>
      <c r="D25" s="49"/>
      <c r="E25" s="32">
        <v>312000</v>
      </c>
    </row>
    <row r="26" spans="1:5" ht="20.100000000000001" customHeight="1">
      <c r="A26" s="137"/>
      <c r="B26" s="33" t="s">
        <v>103</v>
      </c>
      <c r="C26" s="147" t="s">
        <v>167</v>
      </c>
      <c r="D26" s="148"/>
      <c r="E26" s="28">
        <f>SUM(E20:E25)</f>
        <v>1708500</v>
      </c>
    </row>
    <row r="27" spans="1:5" ht="20.100000000000001" customHeight="1">
      <c r="A27" s="135" t="s">
        <v>173</v>
      </c>
      <c r="B27" s="34">
        <v>41557</v>
      </c>
      <c r="C27" s="131" t="s">
        <v>174</v>
      </c>
      <c r="D27" s="145"/>
      <c r="E27" s="30">
        <v>240000</v>
      </c>
    </row>
    <row r="28" spans="1:5" ht="20.100000000000001" customHeight="1">
      <c r="A28" s="142"/>
      <c r="B28" s="34">
        <v>41564</v>
      </c>
      <c r="C28" s="151" t="s">
        <v>175</v>
      </c>
      <c r="D28" s="152"/>
      <c r="E28" s="30">
        <v>116000</v>
      </c>
    </row>
    <row r="29" spans="1:5" ht="20.100000000000001" customHeight="1">
      <c r="A29" s="142"/>
      <c r="B29" s="29">
        <v>41565</v>
      </c>
      <c r="C29" s="128" t="s">
        <v>176</v>
      </c>
      <c r="D29" s="130"/>
      <c r="E29" s="32">
        <v>457000</v>
      </c>
    </row>
    <row r="30" spans="1:5" ht="20.100000000000001" customHeight="1">
      <c r="A30" s="142"/>
      <c r="B30" s="29">
        <v>41570</v>
      </c>
      <c r="C30" s="128" t="s">
        <v>177</v>
      </c>
      <c r="D30" s="130"/>
      <c r="E30" s="26">
        <v>353000</v>
      </c>
    </row>
    <row r="31" spans="1:5" ht="20.100000000000001" customHeight="1">
      <c r="A31" s="142"/>
      <c r="B31" s="29">
        <v>41571</v>
      </c>
      <c r="C31" s="128" t="s">
        <v>178</v>
      </c>
      <c r="D31" s="130"/>
      <c r="E31" s="32">
        <v>289000</v>
      </c>
    </row>
    <row r="32" spans="1:5" ht="20.100000000000001" customHeight="1">
      <c r="A32" s="142"/>
      <c r="B32" s="29">
        <v>41576</v>
      </c>
      <c r="C32" s="128" t="s">
        <v>179</v>
      </c>
      <c r="D32" s="130"/>
      <c r="E32" s="32">
        <v>273000</v>
      </c>
    </row>
    <row r="33" spans="1:5" ht="20.100000000000001" customHeight="1">
      <c r="A33" s="142"/>
      <c r="B33" s="29">
        <v>41578</v>
      </c>
      <c r="C33" s="54" t="s">
        <v>180</v>
      </c>
      <c r="D33" s="55"/>
      <c r="E33" s="32">
        <v>211000</v>
      </c>
    </row>
    <row r="34" spans="1:5" ht="20.100000000000001" customHeight="1">
      <c r="A34" s="143"/>
      <c r="B34" s="33" t="s">
        <v>103</v>
      </c>
      <c r="C34" s="147" t="s">
        <v>181</v>
      </c>
      <c r="D34" s="148"/>
      <c r="E34" s="28">
        <f>SUM(E27:E33)</f>
        <v>1939000</v>
      </c>
    </row>
    <row r="35" spans="1:5" ht="20.100000000000001" customHeight="1">
      <c r="A35" s="144" t="s">
        <v>120</v>
      </c>
      <c r="B35" s="34" t="s">
        <v>121</v>
      </c>
      <c r="C35" s="131" t="s">
        <v>122</v>
      </c>
      <c r="D35" s="146"/>
      <c r="E35" s="30">
        <v>32000</v>
      </c>
    </row>
    <row r="36" spans="1:5" ht="20.100000000000001" customHeight="1">
      <c r="A36" s="142"/>
      <c r="B36" s="34" t="s">
        <v>121</v>
      </c>
      <c r="C36" s="112" t="s">
        <v>123</v>
      </c>
      <c r="D36" s="113"/>
      <c r="E36" s="26">
        <v>493470</v>
      </c>
    </row>
    <row r="37" spans="1:5" ht="20.100000000000001" customHeight="1">
      <c r="A37" s="143"/>
      <c r="B37" s="35" t="s">
        <v>103</v>
      </c>
      <c r="C37" s="114" t="s">
        <v>93</v>
      </c>
      <c r="D37" s="115"/>
      <c r="E37" s="36">
        <f>SUM(E35:E36)</f>
        <v>525470</v>
      </c>
    </row>
    <row r="38" spans="1:5" ht="20.100000000000001" customHeight="1">
      <c r="A38" s="110" t="s">
        <v>124</v>
      </c>
      <c r="B38" s="111"/>
      <c r="C38" s="110" t="s">
        <v>182</v>
      </c>
      <c r="D38" s="111"/>
      <c r="E38" s="37">
        <f>SUM(E19,E26,E34,E37)</f>
        <v>5779970</v>
      </c>
    </row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</sheetData>
  <mergeCells count="29">
    <mergeCell ref="A13:A19"/>
    <mergeCell ref="C13:D13"/>
    <mergeCell ref="C14:D14"/>
    <mergeCell ref="C19:D19"/>
    <mergeCell ref="A1:E1"/>
    <mergeCell ref="A4:C4"/>
    <mergeCell ref="A8:C8"/>
    <mergeCell ref="A9:C9"/>
    <mergeCell ref="C12:D12"/>
    <mergeCell ref="A20:A26"/>
    <mergeCell ref="C20:D20"/>
    <mergeCell ref="C21:D21"/>
    <mergeCell ref="C22:D22"/>
    <mergeCell ref="C23:D23"/>
    <mergeCell ref="C26:D26"/>
    <mergeCell ref="A27:A34"/>
    <mergeCell ref="C27:D27"/>
    <mergeCell ref="C28:D28"/>
    <mergeCell ref="C29:D29"/>
    <mergeCell ref="C30:D30"/>
    <mergeCell ref="C31:D31"/>
    <mergeCell ref="C32:D32"/>
    <mergeCell ref="C34:D34"/>
    <mergeCell ref="A35:A37"/>
    <mergeCell ref="C35:D35"/>
    <mergeCell ref="C36:D36"/>
    <mergeCell ref="C37:D37"/>
    <mergeCell ref="A38:B38"/>
    <mergeCell ref="C38:D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0"/>
  <sheetViews>
    <sheetView topLeftCell="A13" workbookViewId="0">
      <selection activeCell="G19" sqref="G19"/>
    </sheetView>
  </sheetViews>
  <sheetFormatPr defaultRowHeight="19.5" customHeight="1"/>
  <cols>
    <col min="1" max="5" width="18.125" customWidth="1"/>
  </cols>
  <sheetData>
    <row r="1" spans="1:5" ht="20.100000000000001" customHeight="1">
      <c r="A1" s="116" t="s">
        <v>183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84</v>
      </c>
      <c r="B3" s="3"/>
      <c r="C3" s="2"/>
      <c r="D3" s="2"/>
      <c r="E3" s="5" t="s">
        <v>85</v>
      </c>
    </row>
    <row r="4" spans="1:5" ht="20.100000000000001" customHeight="1">
      <c r="A4" s="119" t="s">
        <v>86</v>
      </c>
      <c r="B4" s="120"/>
      <c r="C4" s="121"/>
      <c r="D4" s="6" t="s">
        <v>87</v>
      </c>
      <c r="E4" s="7" t="s">
        <v>88</v>
      </c>
    </row>
    <row r="5" spans="1:5" ht="20.100000000000001" customHeight="1">
      <c r="A5" s="8" t="s">
        <v>89</v>
      </c>
      <c r="B5" s="9"/>
      <c r="C5" s="10"/>
      <c r="D5" s="11" t="str">
        <f>C18</f>
        <v>5건</v>
      </c>
      <c r="E5" s="12">
        <f>E18</f>
        <v>1445000</v>
      </c>
    </row>
    <row r="6" spans="1:5" ht="20.100000000000001" customHeight="1">
      <c r="A6" s="13" t="s">
        <v>90</v>
      </c>
      <c r="B6" s="14"/>
      <c r="C6" s="15"/>
      <c r="D6" s="16" t="str">
        <f>C24</f>
        <v>5건</v>
      </c>
      <c r="E6" s="17">
        <f>E24</f>
        <v>1410600</v>
      </c>
    </row>
    <row r="7" spans="1:5" ht="20.100000000000001" customHeight="1">
      <c r="A7" s="13" t="s">
        <v>91</v>
      </c>
      <c r="B7" s="14"/>
      <c r="C7" s="15"/>
      <c r="D7" s="16" t="str">
        <f>C33</f>
        <v>8건</v>
      </c>
      <c r="E7" s="17">
        <f>E33</f>
        <v>2025000</v>
      </c>
    </row>
    <row r="8" spans="1:5" ht="20.100000000000001" customHeight="1">
      <c r="A8" s="122" t="s">
        <v>184</v>
      </c>
      <c r="B8" s="123"/>
      <c r="C8" s="124"/>
      <c r="D8" s="18" t="str">
        <f>C36</f>
        <v>2건</v>
      </c>
      <c r="E8" s="19">
        <f>E36</f>
        <v>752900</v>
      </c>
    </row>
    <row r="9" spans="1:5" ht="20.100000000000001" customHeight="1">
      <c r="A9" s="110" t="s">
        <v>94</v>
      </c>
      <c r="B9" s="125"/>
      <c r="C9" s="126"/>
      <c r="D9" s="20" t="str">
        <f>C37</f>
        <v>20건</v>
      </c>
      <c r="E9" s="21">
        <f>SUM(E5:E8)</f>
        <v>5633500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96</v>
      </c>
      <c r="B11" s="3"/>
      <c r="C11" s="2"/>
      <c r="D11" s="2"/>
      <c r="E11" s="2"/>
    </row>
    <row r="12" spans="1:5" ht="20.100000000000001" customHeight="1">
      <c r="A12" s="22" t="s">
        <v>97</v>
      </c>
      <c r="B12" s="22" t="s">
        <v>98</v>
      </c>
      <c r="C12" s="119" t="s">
        <v>99</v>
      </c>
      <c r="D12" s="127"/>
      <c r="E12" s="22" t="s">
        <v>100</v>
      </c>
    </row>
    <row r="13" spans="1:5" ht="20.100000000000001" customHeight="1">
      <c r="A13" s="135" t="s">
        <v>101</v>
      </c>
      <c r="B13" s="23">
        <v>41586</v>
      </c>
      <c r="C13" s="131" t="s">
        <v>185</v>
      </c>
      <c r="D13" s="132"/>
      <c r="E13" s="24">
        <v>300000</v>
      </c>
    </row>
    <row r="14" spans="1:5" ht="20.100000000000001" customHeight="1">
      <c r="A14" s="141"/>
      <c r="B14" s="25">
        <v>41596</v>
      </c>
      <c r="C14" s="128" t="s">
        <v>186</v>
      </c>
      <c r="D14" s="130"/>
      <c r="E14" s="26">
        <v>252000</v>
      </c>
    </row>
    <row r="15" spans="1:5" ht="20.100000000000001" customHeight="1">
      <c r="A15" s="141"/>
      <c r="B15" s="31">
        <v>41596</v>
      </c>
      <c r="C15" s="48" t="s">
        <v>187</v>
      </c>
      <c r="D15" s="49"/>
      <c r="E15" s="32">
        <v>250000</v>
      </c>
    </row>
    <row r="16" spans="1:5" ht="20.100000000000001" customHeight="1">
      <c r="A16" s="141"/>
      <c r="B16" s="31">
        <v>41598</v>
      </c>
      <c r="C16" s="48" t="s">
        <v>188</v>
      </c>
      <c r="D16" s="49"/>
      <c r="E16" s="32">
        <v>295000</v>
      </c>
    </row>
    <row r="17" spans="1:5" ht="20.100000000000001" customHeight="1">
      <c r="A17" s="141"/>
      <c r="B17" s="31">
        <v>41607</v>
      </c>
      <c r="C17" s="48" t="s">
        <v>189</v>
      </c>
      <c r="D17" s="49"/>
      <c r="E17" s="32">
        <v>348000</v>
      </c>
    </row>
    <row r="18" spans="1:5" ht="20.100000000000001" customHeight="1">
      <c r="A18" s="137"/>
      <c r="B18" s="27" t="s">
        <v>103</v>
      </c>
      <c r="C18" s="138" t="s">
        <v>190</v>
      </c>
      <c r="D18" s="139"/>
      <c r="E18" s="28">
        <f>SUM(E13:E17)</f>
        <v>1445000</v>
      </c>
    </row>
    <row r="19" spans="1:5" ht="20.100000000000001" customHeight="1">
      <c r="A19" s="140" t="s">
        <v>168</v>
      </c>
      <c r="B19" s="29">
        <v>41583</v>
      </c>
      <c r="C19" s="133" t="s">
        <v>191</v>
      </c>
      <c r="D19" s="134"/>
      <c r="E19" s="30">
        <v>152000</v>
      </c>
    </row>
    <row r="20" spans="1:5" ht="20.100000000000001" customHeight="1">
      <c r="A20" s="141"/>
      <c r="B20" s="25">
        <v>41583</v>
      </c>
      <c r="C20" s="128" t="s">
        <v>192</v>
      </c>
      <c r="D20" s="130"/>
      <c r="E20" s="26">
        <v>237000</v>
      </c>
    </row>
    <row r="21" spans="1:5" ht="20.100000000000001" customHeight="1">
      <c r="A21" s="141"/>
      <c r="B21" s="31">
        <v>41585</v>
      </c>
      <c r="C21" s="54" t="s">
        <v>193</v>
      </c>
      <c r="D21" s="55"/>
      <c r="E21" s="32">
        <v>300000</v>
      </c>
    </row>
    <row r="22" spans="1:5" ht="20.100000000000001" customHeight="1">
      <c r="A22" s="141"/>
      <c r="B22" s="31">
        <v>41590</v>
      </c>
      <c r="C22" s="128" t="s">
        <v>107</v>
      </c>
      <c r="D22" s="130"/>
      <c r="E22" s="32">
        <v>385000</v>
      </c>
    </row>
    <row r="23" spans="1:5" ht="20.100000000000001" customHeight="1">
      <c r="A23" s="141"/>
      <c r="B23" s="31">
        <v>41591</v>
      </c>
      <c r="C23" s="48" t="s">
        <v>194</v>
      </c>
      <c r="D23" s="49"/>
      <c r="E23" s="32">
        <v>336600</v>
      </c>
    </row>
    <row r="24" spans="1:5" ht="20.100000000000001" customHeight="1">
      <c r="A24" s="137"/>
      <c r="B24" s="33" t="s">
        <v>103</v>
      </c>
      <c r="C24" s="147" t="s">
        <v>190</v>
      </c>
      <c r="D24" s="148"/>
      <c r="E24" s="28">
        <f>SUM(E19:E23)</f>
        <v>1410600</v>
      </c>
    </row>
    <row r="25" spans="1:5" ht="20.100000000000001" customHeight="1">
      <c r="A25" s="135" t="s">
        <v>173</v>
      </c>
      <c r="B25" s="34">
        <v>41583</v>
      </c>
      <c r="C25" s="131" t="s">
        <v>195</v>
      </c>
      <c r="D25" s="145"/>
      <c r="E25" s="30">
        <v>189000</v>
      </c>
    </row>
    <row r="26" spans="1:5" ht="20.100000000000001" customHeight="1">
      <c r="A26" s="142"/>
      <c r="B26" s="34">
        <v>41591</v>
      </c>
      <c r="C26" s="151" t="s">
        <v>196</v>
      </c>
      <c r="D26" s="152"/>
      <c r="E26" s="30">
        <v>192000</v>
      </c>
    </row>
    <row r="27" spans="1:5" ht="20.100000000000001" customHeight="1">
      <c r="A27" s="142"/>
      <c r="B27" s="29">
        <v>41597</v>
      </c>
      <c r="C27" s="128" t="s">
        <v>197</v>
      </c>
      <c r="D27" s="130"/>
      <c r="E27" s="32">
        <v>189000</v>
      </c>
    </row>
    <row r="28" spans="1:5" ht="20.100000000000001" customHeight="1">
      <c r="A28" s="142"/>
      <c r="B28" s="29">
        <v>41597</v>
      </c>
      <c r="C28" s="128" t="s">
        <v>198</v>
      </c>
      <c r="D28" s="130"/>
      <c r="E28" s="26">
        <v>235000</v>
      </c>
    </row>
    <row r="29" spans="1:5" ht="20.100000000000001" customHeight="1">
      <c r="A29" s="142"/>
      <c r="B29" s="29">
        <v>41603</v>
      </c>
      <c r="C29" s="128" t="s">
        <v>199</v>
      </c>
      <c r="D29" s="130"/>
      <c r="E29" s="32">
        <v>351000</v>
      </c>
    </row>
    <row r="30" spans="1:5" ht="20.100000000000001" customHeight="1">
      <c r="A30" s="142"/>
      <c r="B30" s="29">
        <v>41604</v>
      </c>
      <c r="C30" s="54" t="s">
        <v>200</v>
      </c>
      <c r="D30" s="55"/>
      <c r="E30" s="32">
        <v>239000</v>
      </c>
    </row>
    <row r="31" spans="1:5" ht="20.100000000000001" customHeight="1">
      <c r="A31" s="142"/>
      <c r="B31" s="29">
        <v>41607</v>
      </c>
      <c r="C31" s="128" t="s">
        <v>201</v>
      </c>
      <c r="D31" s="130"/>
      <c r="E31" s="32">
        <v>230000</v>
      </c>
    </row>
    <row r="32" spans="1:5" ht="20.100000000000001" customHeight="1">
      <c r="A32" s="142"/>
      <c r="B32" s="29" t="s">
        <v>202</v>
      </c>
      <c r="C32" s="54" t="s">
        <v>203</v>
      </c>
      <c r="D32" s="55"/>
      <c r="E32" s="32">
        <v>400000</v>
      </c>
    </row>
    <row r="33" spans="1:5" ht="20.100000000000001" customHeight="1">
      <c r="A33" s="143"/>
      <c r="B33" s="33" t="s">
        <v>103</v>
      </c>
      <c r="C33" s="147" t="s">
        <v>204</v>
      </c>
      <c r="D33" s="148"/>
      <c r="E33" s="28">
        <f>SUM(E25:E32)</f>
        <v>2025000</v>
      </c>
    </row>
    <row r="34" spans="1:5" ht="20.100000000000001" customHeight="1">
      <c r="A34" s="144" t="s">
        <v>120</v>
      </c>
      <c r="B34" s="34" t="s">
        <v>141</v>
      </c>
      <c r="C34" s="131" t="s">
        <v>122</v>
      </c>
      <c r="D34" s="146"/>
      <c r="E34" s="30">
        <v>258000</v>
      </c>
    </row>
    <row r="35" spans="1:5" ht="20.100000000000001" customHeight="1">
      <c r="A35" s="142"/>
      <c r="B35" s="34" t="s">
        <v>141</v>
      </c>
      <c r="C35" s="112" t="s">
        <v>123</v>
      </c>
      <c r="D35" s="113"/>
      <c r="E35" s="26">
        <v>494900</v>
      </c>
    </row>
    <row r="36" spans="1:5" ht="20.100000000000001" customHeight="1">
      <c r="A36" s="143"/>
      <c r="B36" s="35" t="s">
        <v>103</v>
      </c>
      <c r="C36" s="114" t="s">
        <v>93</v>
      </c>
      <c r="D36" s="115"/>
      <c r="E36" s="36">
        <f>SUM(E34:E35)</f>
        <v>752900</v>
      </c>
    </row>
    <row r="37" spans="1:5" ht="20.100000000000001" customHeight="1">
      <c r="A37" s="110" t="s">
        <v>124</v>
      </c>
      <c r="B37" s="111"/>
      <c r="C37" s="110" t="s">
        <v>205</v>
      </c>
      <c r="D37" s="111"/>
      <c r="E37" s="37">
        <f>SUM(E18,E24,E33,E36)</f>
        <v>5633500</v>
      </c>
    </row>
    <row r="38" spans="1:5" ht="20.100000000000001" customHeight="1"/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</sheetData>
  <mergeCells count="28">
    <mergeCell ref="A13:A18"/>
    <mergeCell ref="C13:D13"/>
    <mergeCell ref="C14:D14"/>
    <mergeCell ref="C18:D18"/>
    <mergeCell ref="A1:E1"/>
    <mergeCell ref="A4:C4"/>
    <mergeCell ref="A8:C8"/>
    <mergeCell ref="A9:C9"/>
    <mergeCell ref="C12:D12"/>
    <mergeCell ref="A19:A24"/>
    <mergeCell ref="C19:D19"/>
    <mergeCell ref="C20:D20"/>
    <mergeCell ref="C22:D22"/>
    <mergeCell ref="C24:D24"/>
    <mergeCell ref="A37:B37"/>
    <mergeCell ref="C37:D37"/>
    <mergeCell ref="C29:D29"/>
    <mergeCell ref="C31:D31"/>
    <mergeCell ref="C33:D33"/>
    <mergeCell ref="A34:A36"/>
    <mergeCell ref="C34:D34"/>
    <mergeCell ref="C35:D35"/>
    <mergeCell ref="C36:D36"/>
    <mergeCell ref="A25:A33"/>
    <mergeCell ref="C25:D25"/>
    <mergeCell ref="C26:D26"/>
    <mergeCell ref="C27:D27"/>
    <mergeCell ref="C28:D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portrait" horizontalDpi="120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0"/>
  <sheetViews>
    <sheetView workbookViewId="0">
      <selection activeCell="G19" sqref="G19"/>
    </sheetView>
  </sheetViews>
  <sheetFormatPr defaultRowHeight="16.5"/>
  <cols>
    <col min="1" max="5" width="18.125" customWidth="1"/>
  </cols>
  <sheetData>
    <row r="1" spans="1:5" ht="20.100000000000001" customHeight="1">
      <c r="A1" s="116" t="s">
        <v>206</v>
      </c>
      <c r="B1" s="117"/>
      <c r="C1" s="117"/>
      <c r="D1" s="117"/>
      <c r="E1" s="11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84</v>
      </c>
      <c r="B3" s="3"/>
      <c r="C3" s="2"/>
      <c r="D3" s="2"/>
      <c r="E3" s="5" t="s">
        <v>85</v>
      </c>
    </row>
    <row r="4" spans="1:5" ht="20.100000000000001" customHeight="1">
      <c r="A4" s="119" t="s">
        <v>86</v>
      </c>
      <c r="B4" s="120"/>
      <c r="C4" s="121"/>
      <c r="D4" s="6" t="s">
        <v>87</v>
      </c>
      <c r="E4" s="7" t="s">
        <v>88</v>
      </c>
    </row>
    <row r="5" spans="1:5" ht="20.100000000000001" customHeight="1">
      <c r="A5" s="8" t="s">
        <v>89</v>
      </c>
      <c r="B5" s="9"/>
      <c r="C5" s="10"/>
      <c r="D5" s="11" t="str">
        <f>C18</f>
        <v>5건</v>
      </c>
      <c r="E5" s="12">
        <f>E18</f>
        <v>1569000</v>
      </c>
    </row>
    <row r="6" spans="1:5" ht="20.100000000000001" customHeight="1">
      <c r="A6" s="13" t="s">
        <v>90</v>
      </c>
      <c r="B6" s="14"/>
      <c r="C6" s="15"/>
      <c r="D6" s="16" t="str">
        <f>C24</f>
        <v>5건</v>
      </c>
      <c r="E6" s="17">
        <f>E24</f>
        <v>1391000</v>
      </c>
    </row>
    <row r="7" spans="1:5" ht="20.100000000000001" customHeight="1">
      <c r="A7" s="13" t="s">
        <v>91</v>
      </c>
      <c r="B7" s="14"/>
      <c r="C7" s="15"/>
      <c r="D7" s="16" t="str">
        <f>C32</f>
        <v>8건</v>
      </c>
      <c r="E7" s="17">
        <f>E32</f>
        <v>1671000</v>
      </c>
    </row>
    <row r="8" spans="1:5" ht="20.100000000000001" customHeight="1">
      <c r="A8" s="122" t="s">
        <v>184</v>
      </c>
      <c r="B8" s="123"/>
      <c r="C8" s="124"/>
      <c r="D8" s="18" t="str">
        <f>C35</f>
        <v>2건</v>
      </c>
      <c r="E8" s="19">
        <f>E35</f>
        <v>819350</v>
      </c>
    </row>
    <row r="9" spans="1:5" ht="20.100000000000001" customHeight="1">
      <c r="A9" s="110" t="s">
        <v>94</v>
      </c>
      <c r="B9" s="125"/>
      <c r="C9" s="126"/>
      <c r="D9" s="20" t="str">
        <f>C36</f>
        <v>20건</v>
      </c>
      <c r="E9" s="21">
        <f>SUM(E5:E8)</f>
        <v>5450350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96</v>
      </c>
      <c r="B11" s="3"/>
      <c r="C11" s="2"/>
      <c r="D11" s="2"/>
      <c r="E11" s="2"/>
    </row>
    <row r="12" spans="1:5" ht="20.100000000000001" customHeight="1">
      <c r="A12" s="22" t="s">
        <v>97</v>
      </c>
      <c r="B12" s="22" t="s">
        <v>98</v>
      </c>
      <c r="C12" s="119" t="s">
        <v>99</v>
      </c>
      <c r="D12" s="127"/>
      <c r="E12" s="22" t="s">
        <v>100</v>
      </c>
    </row>
    <row r="13" spans="1:5" ht="20.100000000000001" customHeight="1">
      <c r="A13" s="135" t="s">
        <v>101</v>
      </c>
      <c r="B13" s="23">
        <v>41610</v>
      </c>
      <c r="C13" s="131" t="s">
        <v>207</v>
      </c>
      <c r="D13" s="132"/>
      <c r="E13" s="24">
        <v>262000</v>
      </c>
    </row>
    <row r="14" spans="1:5" ht="20.100000000000001" customHeight="1">
      <c r="A14" s="141"/>
      <c r="B14" s="25">
        <v>41631</v>
      </c>
      <c r="C14" s="128" t="s">
        <v>208</v>
      </c>
      <c r="D14" s="130"/>
      <c r="E14" s="26">
        <v>450000</v>
      </c>
    </row>
    <row r="15" spans="1:5" ht="20.100000000000001" customHeight="1">
      <c r="A15" s="141"/>
      <c r="B15" s="31">
        <v>41632</v>
      </c>
      <c r="C15" s="48" t="s">
        <v>209</v>
      </c>
      <c r="D15" s="49"/>
      <c r="E15" s="32">
        <v>212000</v>
      </c>
    </row>
    <row r="16" spans="1:5" ht="20.100000000000001" customHeight="1">
      <c r="A16" s="141"/>
      <c r="B16" s="31">
        <v>41634</v>
      </c>
      <c r="C16" s="48" t="s">
        <v>210</v>
      </c>
      <c r="D16" s="49"/>
      <c r="E16" s="32">
        <v>441000</v>
      </c>
    </row>
    <row r="17" spans="1:5" ht="20.100000000000001" customHeight="1">
      <c r="A17" s="141"/>
      <c r="B17" s="31">
        <v>41639</v>
      </c>
      <c r="C17" s="48" t="s">
        <v>211</v>
      </c>
      <c r="D17" s="49"/>
      <c r="E17" s="32">
        <v>204000</v>
      </c>
    </row>
    <row r="18" spans="1:5" ht="20.100000000000001" customHeight="1">
      <c r="A18" s="137"/>
      <c r="B18" s="27" t="s">
        <v>103</v>
      </c>
      <c r="C18" s="138" t="s">
        <v>190</v>
      </c>
      <c r="D18" s="139"/>
      <c r="E18" s="28">
        <f>SUM(E13:E17)</f>
        <v>1569000</v>
      </c>
    </row>
    <row r="19" spans="1:5" ht="20.100000000000001" customHeight="1">
      <c r="A19" s="140" t="s">
        <v>168</v>
      </c>
      <c r="B19" s="29">
        <v>41617</v>
      </c>
      <c r="C19" s="133" t="s">
        <v>193</v>
      </c>
      <c r="D19" s="134"/>
      <c r="E19" s="30">
        <v>248000</v>
      </c>
    </row>
    <row r="20" spans="1:5" ht="20.100000000000001" customHeight="1">
      <c r="A20" s="141"/>
      <c r="B20" s="25">
        <v>41619</v>
      </c>
      <c r="C20" s="128" t="s">
        <v>194</v>
      </c>
      <c r="D20" s="130"/>
      <c r="E20" s="26">
        <v>297000</v>
      </c>
    </row>
    <row r="21" spans="1:5" ht="20.100000000000001" customHeight="1">
      <c r="A21" s="141"/>
      <c r="B21" s="31">
        <v>41620</v>
      </c>
      <c r="C21" s="54" t="s">
        <v>194</v>
      </c>
      <c r="D21" s="55"/>
      <c r="E21" s="32">
        <v>370000</v>
      </c>
    </row>
    <row r="22" spans="1:5" ht="20.100000000000001" customHeight="1">
      <c r="A22" s="141"/>
      <c r="B22" s="31">
        <v>41627</v>
      </c>
      <c r="C22" s="128" t="s">
        <v>107</v>
      </c>
      <c r="D22" s="130"/>
      <c r="E22" s="32">
        <v>280000</v>
      </c>
    </row>
    <row r="23" spans="1:5" ht="20.100000000000001" customHeight="1">
      <c r="A23" s="141"/>
      <c r="B23" s="31">
        <v>41635</v>
      </c>
      <c r="C23" s="48" t="s">
        <v>212</v>
      </c>
      <c r="D23" s="49"/>
      <c r="E23" s="32">
        <v>196000</v>
      </c>
    </row>
    <row r="24" spans="1:5" ht="20.100000000000001" customHeight="1">
      <c r="A24" s="137"/>
      <c r="B24" s="33" t="s">
        <v>103</v>
      </c>
      <c r="C24" s="147" t="s">
        <v>190</v>
      </c>
      <c r="D24" s="148"/>
      <c r="E24" s="28">
        <f>SUM(E19:E23)</f>
        <v>1391000</v>
      </c>
    </row>
    <row r="25" spans="1:5" ht="20.100000000000001" customHeight="1">
      <c r="A25" s="135" t="s">
        <v>173</v>
      </c>
      <c r="B25" s="34">
        <v>41611</v>
      </c>
      <c r="C25" s="131" t="s">
        <v>213</v>
      </c>
      <c r="D25" s="145"/>
      <c r="E25" s="30">
        <v>90000</v>
      </c>
    </row>
    <row r="26" spans="1:5" ht="20.100000000000001" customHeight="1">
      <c r="A26" s="142"/>
      <c r="B26" s="34">
        <v>41612</v>
      </c>
      <c r="C26" s="151" t="s">
        <v>199</v>
      </c>
      <c r="D26" s="152"/>
      <c r="E26" s="30">
        <v>333000</v>
      </c>
    </row>
    <row r="27" spans="1:5" ht="20.100000000000001" customHeight="1">
      <c r="A27" s="142"/>
      <c r="B27" s="29">
        <v>41617</v>
      </c>
      <c r="C27" s="128" t="s">
        <v>214</v>
      </c>
      <c r="D27" s="130"/>
      <c r="E27" s="32">
        <v>241000</v>
      </c>
    </row>
    <row r="28" spans="1:5" ht="20.100000000000001" customHeight="1">
      <c r="A28" s="142"/>
      <c r="B28" s="29">
        <v>41621</v>
      </c>
      <c r="C28" s="128" t="s">
        <v>215</v>
      </c>
      <c r="D28" s="130"/>
      <c r="E28" s="26">
        <v>198000</v>
      </c>
    </row>
    <row r="29" spans="1:5" ht="20.100000000000001" customHeight="1">
      <c r="A29" s="142"/>
      <c r="B29" s="29">
        <v>41624</v>
      </c>
      <c r="C29" s="128" t="s">
        <v>216</v>
      </c>
      <c r="D29" s="130"/>
      <c r="E29" s="32">
        <v>235000</v>
      </c>
    </row>
    <row r="30" spans="1:5" ht="20.100000000000001" customHeight="1">
      <c r="A30" s="142"/>
      <c r="B30" s="29">
        <v>41626</v>
      </c>
      <c r="C30" s="54" t="s">
        <v>217</v>
      </c>
      <c r="D30" s="55"/>
      <c r="E30" s="32">
        <v>351000</v>
      </c>
    </row>
    <row r="31" spans="1:5" ht="20.100000000000001" customHeight="1">
      <c r="A31" s="142"/>
      <c r="B31" s="29">
        <v>41631</v>
      </c>
      <c r="C31" s="128" t="s">
        <v>218</v>
      </c>
      <c r="D31" s="130"/>
      <c r="E31" s="32">
        <v>223000</v>
      </c>
    </row>
    <row r="32" spans="1:5" ht="20.100000000000001" customHeight="1">
      <c r="A32" s="143"/>
      <c r="B32" s="33" t="s">
        <v>103</v>
      </c>
      <c r="C32" s="147" t="s">
        <v>204</v>
      </c>
      <c r="D32" s="148"/>
      <c r="E32" s="28">
        <f>SUM(E25:E31)</f>
        <v>1671000</v>
      </c>
    </row>
    <row r="33" spans="1:5" ht="20.100000000000001" customHeight="1">
      <c r="A33" s="144" t="s">
        <v>120</v>
      </c>
      <c r="B33" s="34" t="s">
        <v>141</v>
      </c>
      <c r="C33" s="131" t="s">
        <v>122</v>
      </c>
      <c r="D33" s="146"/>
      <c r="E33" s="30">
        <v>320500</v>
      </c>
    </row>
    <row r="34" spans="1:5" ht="20.100000000000001" customHeight="1">
      <c r="A34" s="142"/>
      <c r="B34" s="34" t="s">
        <v>141</v>
      </c>
      <c r="C34" s="112" t="s">
        <v>123</v>
      </c>
      <c r="D34" s="113"/>
      <c r="E34" s="26">
        <v>498850</v>
      </c>
    </row>
    <row r="35" spans="1:5" ht="20.100000000000001" customHeight="1">
      <c r="A35" s="143"/>
      <c r="B35" s="35" t="s">
        <v>103</v>
      </c>
      <c r="C35" s="114" t="s">
        <v>93</v>
      </c>
      <c r="D35" s="115"/>
      <c r="E35" s="36">
        <f>SUM(E33:E34)</f>
        <v>819350</v>
      </c>
    </row>
    <row r="36" spans="1:5" ht="20.100000000000001" customHeight="1">
      <c r="A36" s="110" t="s">
        <v>124</v>
      </c>
      <c r="B36" s="111"/>
      <c r="C36" s="110" t="s">
        <v>205</v>
      </c>
      <c r="D36" s="111"/>
      <c r="E36" s="37">
        <f>SUM(E18,E24,E32,E35)</f>
        <v>5450350</v>
      </c>
    </row>
    <row r="37" spans="1:5" ht="20.100000000000001" customHeight="1"/>
    <row r="38" spans="1:5" ht="20.100000000000001" customHeight="1"/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</sheetData>
  <mergeCells count="28">
    <mergeCell ref="A13:A18"/>
    <mergeCell ref="C13:D13"/>
    <mergeCell ref="C14:D14"/>
    <mergeCell ref="C18:D18"/>
    <mergeCell ref="A1:E1"/>
    <mergeCell ref="A4:C4"/>
    <mergeCell ref="A8:C8"/>
    <mergeCell ref="A9:C9"/>
    <mergeCell ref="C12:D12"/>
    <mergeCell ref="A19:A24"/>
    <mergeCell ref="C19:D19"/>
    <mergeCell ref="C20:D20"/>
    <mergeCell ref="C22:D22"/>
    <mergeCell ref="C24:D24"/>
    <mergeCell ref="A36:B36"/>
    <mergeCell ref="C36:D36"/>
    <mergeCell ref="C29:D29"/>
    <mergeCell ref="C31:D31"/>
    <mergeCell ref="C32:D32"/>
    <mergeCell ref="A33:A35"/>
    <mergeCell ref="C33:D33"/>
    <mergeCell ref="C34:D34"/>
    <mergeCell ref="C35:D35"/>
    <mergeCell ref="A25:A32"/>
    <mergeCell ref="C25:D25"/>
    <mergeCell ref="C26:D26"/>
    <mergeCell ref="C27:D27"/>
    <mergeCell ref="C28:D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10월</vt:lpstr>
      <vt:lpstr>장관 11월</vt:lpstr>
      <vt:lpstr>장관 12월</vt:lpstr>
      <vt:lpstr>1차관 10월</vt:lpstr>
      <vt:lpstr>1차관11월</vt:lpstr>
      <vt:lpstr>1차관 12월</vt:lpstr>
      <vt:lpstr>2차관 10월</vt:lpstr>
      <vt:lpstr>2차관 11월</vt:lpstr>
      <vt:lpstr>2차관 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2014-02-21T02:02:40Z</cp:lastPrinted>
  <dcterms:created xsi:type="dcterms:W3CDTF">2013-11-08T01:42:48Z</dcterms:created>
  <dcterms:modified xsi:type="dcterms:W3CDTF">2014-02-21T04:23:22Z</dcterms:modified>
</cp:coreProperties>
</file>