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80" windowWidth="19320" windowHeight="9840" activeTab="1"/>
  </bookViews>
  <sheets>
    <sheet name="장관10월" sheetId="20" r:id="rId1"/>
    <sheet name="장관11월" sheetId="21" r:id="rId2"/>
    <sheet name="장관12월" sheetId="22" r:id="rId3"/>
    <sheet name="1차관 10월" sheetId="24" r:id="rId4"/>
    <sheet name="1차관 11월" sheetId="25" r:id="rId5"/>
    <sheet name="1차관 12월" sheetId="26" r:id="rId6"/>
    <sheet name="2차관 10월" sheetId="30" r:id="rId7"/>
    <sheet name="2차관 11월" sheetId="31" r:id="rId8"/>
    <sheet name="2차관 12월" sheetId="32" r:id="rId9"/>
  </sheets>
  <calcPr calcId="125725"/>
</workbook>
</file>

<file path=xl/calcChain.xml><?xml version="1.0" encoding="utf-8"?>
<calcChain xmlns="http://schemas.openxmlformats.org/spreadsheetml/2006/main">
  <c r="E40" i="32"/>
  <c r="E29"/>
  <c r="E41" s="1"/>
  <c r="E7" s="1"/>
  <c r="D7"/>
  <c r="E6"/>
  <c r="D6"/>
  <c r="D5"/>
  <c r="E39" i="31"/>
  <c r="E24"/>
  <c r="E40" s="1"/>
  <c r="E7" s="1"/>
  <c r="D7"/>
  <c r="E6"/>
  <c r="D6"/>
  <c r="D5"/>
  <c r="E29" i="30"/>
  <c r="E37" s="1"/>
  <c r="E6" s="1"/>
  <c r="E25"/>
  <c r="E20"/>
  <c r="E19"/>
  <c r="E16"/>
  <c r="E27" s="1"/>
  <c r="D7"/>
  <c r="D6"/>
  <c r="D5"/>
  <c r="E5" i="32" l="1"/>
  <c r="E5" i="31"/>
  <c r="E38" i="30"/>
  <c r="E7" s="1"/>
  <c r="E5"/>
  <c r="E41" i="26" l="1"/>
  <c r="E21"/>
  <c r="E42" s="1"/>
  <c r="E7" s="1"/>
  <c r="D7"/>
  <c r="E60" i="25"/>
  <c r="E26"/>
  <c r="E61" s="1"/>
  <c r="E7" s="1"/>
  <c r="D7"/>
  <c r="E60" i="24"/>
  <c r="E31"/>
  <c r="E61" s="1"/>
  <c r="E7" s="1"/>
  <c r="E6"/>
  <c r="E5"/>
  <c r="E42" i="22" l="1"/>
  <c r="E6"/>
  <c r="E28"/>
  <c r="E43" s="1"/>
  <c r="E7" s="1"/>
  <c r="D7"/>
  <c r="D6"/>
  <c r="D5"/>
  <c r="E40" i="21"/>
  <c r="E26"/>
  <c r="E5"/>
  <c r="D7"/>
  <c r="D6"/>
  <c r="D5"/>
  <c r="E5" i="22" l="1"/>
  <c r="E41" i="21"/>
  <c r="E7" s="1"/>
  <c r="E6"/>
  <c r="E42" i="20"/>
  <c r="E6" s="1"/>
  <c r="E29"/>
  <c r="D7"/>
  <c r="D6"/>
  <c r="D5"/>
  <c r="E43" l="1"/>
  <c r="E7" s="1"/>
  <c r="E5"/>
</calcChain>
</file>

<file path=xl/sharedStrings.xml><?xml version="1.0" encoding="utf-8"?>
<sst xmlns="http://schemas.openxmlformats.org/spreadsheetml/2006/main" count="533" uniqueCount="341">
  <si>
    <t>□ 유형별 집행내역</t>
    <phoneticPr fontId="3" type="noConversion"/>
  </si>
  <si>
    <t>(단위 : 원)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</si>
  <si>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</si>
  <si>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</si>
  <si>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</si>
  <si>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</si>
  <si>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</si>
  <si>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합  계</t>
    <phoneticPr fontId="3" type="noConversion"/>
  </si>
  <si>
    <t>□ 세부 집행내역</t>
    <phoneticPr fontId="3" type="noConversion"/>
  </si>
  <si>
    <t>구 분</t>
    <phoneticPr fontId="3" type="noConversion"/>
  </si>
  <si>
    <t>사용일자</t>
    <phoneticPr fontId="3" type="noConversion"/>
  </si>
  <si>
    <t>사용내역</t>
    <phoneticPr fontId="3" type="noConversion"/>
  </si>
  <si>
    <t>금액</t>
    <phoneticPr fontId="3" type="noConversion"/>
  </si>
  <si>
    <t>소계</t>
    <phoneticPr fontId="3" type="noConversion"/>
  </si>
  <si>
    <t>총합계</t>
    <phoneticPr fontId="3" type="noConversion"/>
  </si>
  <si>
    <t>소계</t>
    <phoneticPr fontId="3" type="noConversion"/>
  </si>
  <si>
    <t xml:space="preserve"> 출입기자 간담회</t>
    <phoneticPr fontId="2" type="noConversion"/>
  </si>
  <si>
    <t xml:space="preserve"> 주요 업무관계자 만찬 협의</t>
    <phoneticPr fontId="2" type="noConversion"/>
  </si>
  <si>
    <t xml:space="preserve"> 에너지정책 점검회의</t>
    <phoneticPr fontId="2" type="noConversion"/>
  </si>
  <si>
    <t>11건</t>
    <phoneticPr fontId="2" type="noConversion"/>
  </si>
  <si>
    <t>주요 정책
추진 관련
회의 행사 등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</si>
  <si>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2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</si>
  <si>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 xml:space="preserve"> 직원 오찬 간담회</t>
    <phoneticPr fontId="2" type="noConversion"/>
  </si>
  <si>
    <t xml:space="preserve"> 주요정책 점검회의</t>
    <phoneticPr fontId="2" type="noConversion"/>
  </si>
  <si>
    <t>13건</t>
    <phoneticPr fontId="2" type="noConversion"/>
  </si>
  <si>
    <t>24건</t>
    <phoneticPr fontId="2" type="noConversion"/>
  </si>
  <si>
    <t>10건</t>
    <phoneticPr fontId="2" type="noConversion"/>
  </si>
  <si>
    <t xml:space="preserve"> 통상협력 점검회의</t>
    <phoneticPr fontId="2" type="noConversion"/>
  </si>
  <si>
    <t>장관 '16년 10월 업추비 집행내역</t>
    <phoneticPr fontId="3" type="noConversion"/>
  </si>
  <si>
    <t xml:space="preserve"> 통상정책 점검회의</t>
    <phoneticPr fontId="2" type="noConversion"/>
  </si>
  <si>
    <t xml:space="preserve"> 코리아세일페스타 현장방문</t>
  </si>
  <si>
    <t xml:space="preserve"> 태풍 피해지역 현장방문</t>
    <phoneticPr fontId="2" type="noConversion"/>
  </si>
  <si>
    <t xml:space="preserve"> 코리아세일페스타 현장방문</t>
    <phoneticPr fontId="2" type="noConversion"/>
  </si>
  <si>
    <t xml:space="preserve"> 주요 업무관계자 만찬 협의</t>
  </si>
  <si>
    <t xml:space="preserve"> 주요 업무관계자 만찬 협의</t>
    <phoneticPr fontId="2" type="noConversion"/>
  </si>
  <si>
    <t xml:space="preserve"> 국정감사 준비회의</t>
    <phoneticPr fontId="2" type="noConversion"/>
  </si>
  <si>
    <t xml:space="preserve"> 주요 업무관계자 오찬 협의</t>
    <phoneticPr fontId="2" type="noConversion"/>
  </si>
  <si>
    <t xml:space="preserve"> '17년 예산 점검회의</t>
    <phoneticPr fontId="2" type="noConversion"/>
  </si>
  <si>
    <t>장관 '16년 11월 업추비 집행내역</t>
    <phoneticPr fontId="3" type="noConversion"/>
  </si>
  <si>
    <t xml:space="preserve"> '17년 예산 점검회의</t>
    <phoneticPr fontId="2" type="noConversion"/>
  </si>
  <si>
    <t xml:space="preserve"> 주요정책 점검회의</t>
    <phoneticPr fontId="2" type="noConversion"/>
  </si>
  <si>
    <t xml:space="preserve"> 통상협력 점검회의</t>
    <phoneticPr fontId="2" type="noConversion"/>
  </si>
  <si>
    <t xml:space="preserve"> 주요 업무관계자 만찬 협의</t>
    <phoneticPr fontId="2" type="noConversion"/>
  </si>
  <si>
    <t xml:space="preserve"> 산업단지 현장방문</t>
    <phoneticPr fontId="2" type="noConversion"/>
  </si>
  <si>
    <t xml:space="preserve"> 산업정책 점검회의</t>
    <phoneticPr fontId="2" type="noConversion"/>
  </si>
  <si>
    <t xml:space="preserve"> 통상정책 점검회의</t>
    <phoneticPr fontId="2" type="noConversion"/>
  </si>
  <si>
    <t xml:space="preserve"> 통상협력 점검회의</t>
    <phoneticPr fontId="2" type="noConversion"/>
  </si>
  <si>
    <t xml:space="preserve"> 주요 업무관계자 오찬 협의</t>
    <phoneticPr fontId="2" type="noConversion"/>
  </si>
  <si>
    <t xml:space="preserve"> 에너지정책 점검회의</t>
    <phoneticPr fontId="2" type="noConversion"/>
  </si>
  <si>
    <t xml:space="preserve"> 직원 만찬 간담회</t>
    <phoneticPr fontId="2" type="noConversion"/>
  </si>
  <si>
    <t xml:space="preserve"> 직원 만찬 간담회</t>
    <phoneticPr fontId="2" type="noConversion"/>
  </si>
  <si>
    <t xml:space="preserve"> 직원 오찬 간담회</t>
    <phoneticPr fontId="2" type="noConversion"/>
  </si>
  <si>
    <t>12건</t>
    <phoneticPr fontId="2" type="noConversion"/>
  </si>
  <si>
    <t>22건</t>
    <phoneticPr fontId="2" type="noConversion"/>
  </si>
  <si>
    <t xml:space="preserve"> 직원 만찬 간담회</t>
    <phoneticPr fontId="2" type="noConversion"/>
  </si>
  <si>
    <t>장관 '16년 12월 업추비 집행내역</t>
    <phoneticPr fontId="3" type="noConversion"/>
  </si>
  <si>
    <t xml:space="preserve"> 직원 만찬 간담회</t>
    <phoneticPr fontId="2" type="noConversion"/>
  </si>
  <si>
    <t xml:space="preserve"> 직원 오찬 간담회</t>
    <phoneticPr fontId="2" type="noConversion"/>
  </si>
  <si>
    <t>12건</t>
    <phoneticPr fontId="2" type="noConversion"/>
  </si>
  <si>
    <t xml:space="preserve"> 직원 오찬 간담회</t>
    <phoneticPr fontId="2" type="noConversion"/>
  </si>
  <si>
    <t>1차관 '16년 10월 업추비 집행내역</t>
    <phoneticPr fontId="3" type="noConversion"/>
  </si>
  <si>
    <t>□ 유형별 집행내역</t>
    <phoneticPr fontId="3" type="noConversion"/>
  </si>
  <si>
    <t>(단위 : 원)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</si>
  <si>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</si>
  <si>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</si>
  <si>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</si>
  <si>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</si>
  <si>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</si>
  <si>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합  계</t>
    <phoneticPr fontId="3" type="noConversion"/>
  </si>
  <si>
    <t>□ 세부 집행내역</t>
    <phoneticPr fontId="3" type="noConversion"/>
  </si>
  <si>
    <t>구 분</t>
    <phoneticPr fontId="3" type="noConversion"/>
  </si>
  <si>
    <t>사용일자</t>
    <phoneticPr fontId="3" type="noConversion"/>
  </si>
  <si>
    <t>사용내역</t>
    <phoneticPr fontId="3" type="noConversion"/>
  </si>
  <si>
    <t>금액</t>
    <phoneticPr fontId="3" type="noConversion"/>
  </si>
  <si>
    <t>주요 정책
추진 관련
회의 행사 등</t>
    <phoneticPr fontId="3" type="noConversion"/>
  </si>
  <si>
    <t>디스플레이 전문가 간담회</t>
    <phoneticPr fontId="2" type="noConversion"/>
  </si>
  <si>
    <t>코리아세일페스타 전문가 간담회</t>
    <phoneticPr fontId="2" type="noConversion"/>
  </si>
  <si>
    <t>영흥화력 발전소 현장방문 간담회</t>
    <phoneticPr fontId="2" type="noConversion"/>
  </si>
  <si>
    <t>상생협력 전문가 간담회</t>
    <phoneticPr fontId="2" type="noConversion"/>
  </si>
  <si>
    <t>전기차 대책점검 관계부처 회의</t>
    <phoneticPr fontId="2" type="noConversion"/>
  </si>
  <si>
    <t>디자인 정책점검회의</t>
    <phoneticPr fontId="2" type="noConversion"/>
  </si>
  <si>
    <t>산업구조고도화 추진전략 회의</t>
    <phoneticPr fontId="2" type="noConversion"/>
  </si>
  <si>
    <t xml:space="preserve">수출점검회의 </t>
    <phoneticPr fontId="2" type="noConversion"/>
  </si>
  <si>
    <t>품질명장 제도개선 회의</t>
    <phoneticPr fontId="2" type="noConversion"/>
  </si>
  <si>
    <t>R&amp;D 전문가 간담회</t>
    <phoneticPr fontId="2" type="noConversion"/>
  </si>
  <si>
    <t>산업단지 현장방문 간담회</t>
    <phoneticPr fontId="2" type="noConversion"/>
  </si>
  <si>
    <t>외국인투자 전문가 간담회</t>
    <phoneticPr fontId="2" type="noConversion"/>
  </si>
  <si>
    <t xml:space="preserve">공공기관 워크숍 </t>
    <phoneticPr fontId="2" type="noConversion"/>
  </si>
  <si>
    <t>코리아세일페스타 관계부처 간담회</t>
    <phoneticPr fontId="2" type="noConversion"/>
  </si>
  <si>
    <t>미래 일자리 특위 사전보고 회의</t>
    <phoneticPr fontId="2" type="noConversion"/>
  </si>
  <si>
    <t>소계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</si>
  <si>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2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</si>
  <si>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유통물류과 직원간담회</t>
    <phoneticPr fontId="2" type="noConversion"/>
  </si>
  <si>
    <t>무역정책과 직원간담회</t>
    <phoneticPr fontId="2" type="noConversion"/>
  </si>
  <si>
    <t>창의산업정책과 직원간담회</t>
    <phoneticPr fontId="2" type="noConversion"/>
  </si>
  <si>
    <t>철강화학과 직원간담회</t>
    <phoneticPr fontId="2" type="noConversion"/>
  </si>
  <si>
    <t>핵심업무 담당자 간담회</t>
    <phoneticPr fontId="2" type="noConversion"/>
  </si>
  <si>
    <t>파견직원 간담회</t>
    <phoneticPr fontId="2" type="noConversion"/>
  </si>
  <si>
    <t>국감 사전보고 직원간담회(1차)</t>
    <phoneticPr fontId="2" type="noConversion"/>
  </si>
  <si>
    <t>국감 사전보고 직원간담회(2차)</t>
    <phoneticPr fontId="2" type="noConversion"/>
  </si>
  <si>
    <t>국감 실무직원 오찬간담회</t>
    <phoneticPr fontId="2" type="noConversion"/>
  </si>
  <si>
    <t>국감 실무직원 만찬간담회</t>
    <phoneticPr fontId="2" type="noConversion"/>
  </si>
  <si>
    <t>비서실 오찬간담회</t>
    <phoneticPr fontId="2" type="noConversion"/>
  </si>
  <si>
    <t>기계로봇과 직원간담회</t>
    <phoneticPr fontId="2" type="noConversion"/>
  </si>
  <si>
    <t>디자인과 직원간담회</t>
    <phoneticPr fontId="2" type="noConversion"/>
  </si>
  <si>
    <t>기업정책팀 직원간담회</t>
    <phoneticPr fontId="2" type="noConversion"/>
  </si>
  <si>
    <t>입지총괄과 직원간담회</t>
    <phoneticPr fontId="2" type="noConversion"/>
  </si>
  <si>
    <t>기획재정담당관 직원간담회</t>
    <phoneticPr fontId="2" type="noConversion"/>
  </si>
  <si>
    <t>차관실 직원간담회</t>
    <phoneticPr fontId="2" type="noConversion"/>
  </si>
  <si>
    <t>산자위 업무협의</t>
    <phoneticPr fontId="2" type="noConversion"/>
  </si>
  <si>
    <t>수출입과 직원간담회</t>
    <phoneticPr fontId="2" type="noConversion"/>
  </si>
  <si>
    <t>예결소위 준비 간담회(1차)</t>
    <phoneticPr fontId="2" type="noConversion"/>
  </si>
  <si>
    <t>예결소위 준비 간담회(2차)</t>
    <phoneticPr fontId="2" type="noConversion"/>
  </si>
  <si>
    <t>예결소위 대응 실무자 오찬간담회</t>
    <phoneticPr fontId="2" type="noConversion"/>
  </si>
  <si>
    <t>국회 현안담당 직원 업무협의</t>
    <phoneticPr fontId="2" type="noConversion"/>
  </si>
  <si>
    <t>예결소위(1일차) 대응 실무자 만찬간담회</t>
    <phoneticPr fontId="2" type="noConversion"/>
  </si>
  <si>
    <t>지역정책 전문가 업무협의</t>
    <phoneticPr fontId="2" type="noConversion"/>
  </si>
  <si>
    <t>예결소위(2일차) 대응 실무자 만찬간담회</t>
    <phoneticPr fontId="2" type="noConversion"/>
  </si>
  <si>
    <t>정책홍보 전문가 업무협의</t>
    <phoneticPr fontId="2" type="noConversion"/>
  </si>
  <si>
    <t>1급 오찬간담회</t>
    <phoneticPr fontId="2" type="noConversion"/>
  </si>
  <si>
    <t>총합계</t>
    <phoneticPr fontId="3" type="noConversion"/>
  </si>
  <si>
    <t>1차관 '16년 11월 업추비 집행내역</t>
    <phoneticPr fontId="3" type="noConversion"/>
  </si>
  <si>
    <t>조선지역대책 간담회</t>
    <phoneticPr fontId="2" type="noConversion"/>
  </si>
  <si>
    <t>R&amp;D 추진체계 개편방안 회의</t>
    <phoneticPr fontId="2" type="noConversion"/>
  </si>
  <si>
    <t>대미 수출통상 전문가 회의</t>
    <phoneticPr fontId="2" type="noConversion"/>
  </si>
  <si>
    <t>산업기술 R&amp;D 발전방안 간담회</t>
    <phoneticPr fontId="2" type="noConversion"/>
  </si>
  <si>
    <t>수출품목 담당관 회의</t>
    <phoneticPr fontId="2" type="noConversion"/>
  </si>
  <si>
    <t>상생협력 전문가 회의</t>
    <phoneticPr fontId="2" type="noConversion"/>
  </si>
  <si>
    <t>원전안전 정책간담회</t>
    <phoneticPr fontId="2" type="noConversion"/>
  </si>
  <si>
    <t>이차전지 발전방안 간담회</t>
    <phoneticPr fontId="2" type="noConversion"/>
  </si>
  <si>
    <t>이차전지 발전방향 간담회</t>
    <phoneticPr fontId="2" type="noConversion"/>
  </si>
  <si>
    <t>FTA 이행상황 점검회의</t>
    <phoneticPr fontId="2" type="noConversion"/>
  </si>
  <si>
    <t>수출점검회의</t>
    <phoneticPr fontId="2" type="noConversion"/>
  </si>
  <si>
    <t>예산담당직원 만찬간담회</t>
    <phoneticPr fontId="2" type="noConversion"/>
  </si>
  <si>
    <t>현안담당 직원 오찬간담회</t>
    <phoneticPr fontId="2" type="noConversion"/>
  </si>
  <si>
    <t>기업가정신 전문가 간담회</t>
    <phoneticPr fontId="2" type="noConversion"/>
  </si>
  <si>
    <t>예결위 예결소위 준비 조찬</t>
    <phoneticPr fontId="2" type="noConversion"/>
  </si>
  <si>
    <t>예결위 예결소위 대응 실무자 오찬</t>
    <phoneticPr fontId="2" type="noConversion"/>
  </si>
  <si>
    <t>정책 전문가 자문회의</t>
    <phoneticPr fontId="2" type="noConversion"/>
  </si>
  <si>
    <t>비서실 만찬간담회</t>
    <phoneticPr fontId="2" type="noConversion"/>
  </si>
  <si>
    <t>산자위 법안소위 준비 조찬</t>
    <phoneticPr fontId="2" type="noConversion"/>
  </si>
  <si>
    <t>산자위 법안소위 대응 실무자 오찬</t>
    <phoneticPr fontId="2" type="noConversion"/>
  </si>
  <si>
    <t>산자위 준비 실무자 오찬</t>
    <phoneticPr fontId="2" type="noConversion"/>
  </si>
  <si>
    <t>패션산업 전문가 업무협의</t>
    <phoneticPr fontId="2" type="noConversion"/>
  </si>
  <si>
    <t>국회 업무협의</t>
    <phoneticPr fontId="2" type="noConversion"/>
  </si>
  <si>
    <t>법사위 준비 조찬</t>
    <phoneticPr fontId="2" type="noConversion"/>
  </si>
  <si>
    <t>법사위 대응 실무자 오찬</t>
    <phoneticPr fontId="2" type="noConversion"/>
  </si>
  <si>
    <t>현안담당 직원 만찬간담회</t>
    <phoneticPr fontId="2" type="noConversion"/>
  </si>
  <si>
    <t>국회 본회의 준비 간담회</t>
    <phoneticPr fontId="2" type="noConversion"/>
  </si>
  <si>
    <t>주요국장 간담회</t>
    <phoneticPr fontId="2" type="noConversion"/>
  </si>
  <si>
    <t>예산심의 대응 실무자 간담회</t>
    <phoneticPr fontId="2" type="noConversion"/>
  </si>
  <si>
    <t>수출입과 직원 간담회</t>
    <phoneticPr fontId="2" type="noConversion"/>
  </si>
  <si>
    <t>비서실 직원 간담회</t>
    <phoneticPr fontId="2" type="noConversion"/>
  </si>
  <si>
    <t>조선대책 담당직원 간담회</t>
    <phoneticPr fontId="2" type="noConversion"/>
  </si>
  <si>
    <t>사업재편 담당직원 간담회</t>
    <phoneticPr fontId="2" type="noConversion"/>
  </si>
  <si>
    <t>무역투자실 직원간담회</t>
    <phoneticPr fontId="2" type="noConversion"/>
  </si>
  <si>
    <t>입지총괄과 직원 간담회</t>
    <phoneticPr fontId="2" type="noConversion"/>
  </si>
  <si>
    <t>지역혁신 전문가 업무협의</t>
    <phoneticPr fontId="2" type="noConversion"/>
  </si>
  <si>
    <t>산자위 법안소위 사전보고 간담회</t>
    <phoneticPr fontId="2" type="noConversion"/>
  </si>
  <si>
    <t>운영지원과 직원 간담회</t>
    <phoneticPr fontId="2" type="noConversion"/>
  </si>
  <si>
    <t>산자위 법안소위 대응 실무자 간담회</t>
    <phoneticPr fontId="2" type="noConversion"/>
  </si>
  <si>
    <t>법사위(2소위) 대응 실무자 간담회</t>
    <phoneticPr fontId="2" type="noConversion"/>
  </si>
  <si>
    <t>법사위 대응 실무자 간담회</t>
    <phoneticPr fontId="2" type="noConversion"/>
  </si>
  <si>
    <t>디자인산업 전문가 업무협의</t>
    <phoneticPr fontId="2" type="noConversion"/>
  </si>
  <si>
    <t>1차관 '16년 12월 업추비 집행내역</t>
    <phoneticPr fontId="3" type="noConversion"/>
  </si>
  <si>
    <t>유통산업 발전방안 회의</t>
    <phoneticPr fontId="2" type="noConversion"/>
  </si>
  <si>
    <t>시스템반도체 발전방안 회의</t>
    <phoneticPr fontId="2" type="noConversion"/>
  </si>
  <si>
    <t>수출입 점검회의</t>
    <phoneticPr fontId="2" type="noConversion"/>
  </si>
  <si>
    <t>산업구조고도화 전략 점검회의</t>
    <phoneticPr fontId="2" type="noConversion"/>
  </si>
  <si>
    <t>전통시장 혁신추진단 회의</t>
    <phoneticPr fontId="2" type="noConversion"/>
  </si>
  <si>
    <t>산업구조조정 전문가 회의</t>
    <phoneticPr fontId="2" type="noConversion"/>
  </si>
  <si>
    <t>업무보고 준비회의(1차)</t>
    <phoneticPr fontId="2" type="noConversion"/>
  </si>
  <si>
    <t>4차 산업혁명 전문가 회의</t>
    <phoneticPr fontId="2" type="noConversion"/>
  </si>
  <si>
    <t>업무보고 준비회의(2차)</t>
    <phoneticPr fontId="2" type="noConversion"/>
  </si>
  <si>
    <t>업무보고 준비회의(3차)</t>
    <phoneticPr fontId="2" type="noConversion"/>
  </si>
  <si>
    <t>산업정책실 직원간담회</t>
    <phoneticPr fontId="2" type="noConversion"/>
  </si>
  <si>
    <t>신임사무관 간담회</t>
    <phoneticPr fontId="2" type="noConversion"/>
  </si>
  <si>
    <t>로봇정책 발전방향 업무협의</t>
    <phoneticPr fontId="2" type="noConversion"/>
  </si>
  <si>
    <t>기계로봇과 직원간담회</t>
    <phoneticPr fontId="2" type="noConversion"/>
  </si>
  <si>
    <t>산업기반실 직원간담회</t>
    <phoneticPr fontId="2" type="noConversion"/>
  </si>
  <si>
    <t>국가기술표준원 직원간담회</t>
    <phoneticPr fontId="2" type="noConversion"/>
  </si>
  <si>
    <t>비서실 직원간담회</t>
    <phoneticPr fontId="2" type="noConversion"/>
  </si>
  <si>
    <t>기획조정실 직원간담회</t>
    <phoneticPr fontId="2" type="noConversion"/>
  </si>
  <si>
    <t>전자산업 전문가 업무협의</t>
    <phoneticPr fontId="2" type="noConversion"/>
  </si>
  <si>
    <t>기자단 간담회</t>
    <phoneticPr fontId="2" type="noConversion"/>
  </si>
  <si>
    <t>통상협력국 직원간담회</t>
    <phoneticPr fontId="2" type="noConversion"/>
  </si>
  <si>
    <t>산자위 대응 실무자 간담회</t>
    <phoneticPr fontId="2" type="noConversion"/>
  </si>
  <si>
    <t>인사팀 직원간담회</t>
    <phoneticPr fontId="2" type="noConversion"/>
  </si>
  <si>
    <t>미래차 전문가 업무협의</t>
    <phoneticPr fontId="2" type="noConversion"/>
  </si>
  <si>
    <t>주요간부 간담회</t>
    <phoneticPr fontId="2" type="noConversion"/>
  </si>
  <si>
    <t>2차관 '16년 10월 업추비 집행내역</t>
    <phoneticPr fontId="3" type="noConversion"/>
  </si>
  <si>
    <t>□ 유형별 집행내역</t>
    <phoneticPr fontId="3" type="noConversion"/>
  </si>
  <si>
    <t>(단위 : 원)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</si>
  <si>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</si>
  <si>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</si>
  <si>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</si>
  <si>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</si>
  <si>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</si>
  <si>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합  계</t>
    <phoneticPr fontId="3" type="noConversion"/>
  </si>
  <si>
    <t>□ 세부 집행내역</t>
    <phoneticPr fontId="3" type="noConversion"/>
  </si>
  <si>
    <t>구 분</t>
    <phoneticPr fontId="3" type="noConversion"/>
  </si>
  <si>
    <t>사용일자</t>
    <phoneticPr fontId="3" type="noConversion"/>
  </si>
  <si>
    <t>사용내역</t>
    <phoneticPr fontId="3" type="noConversion"/>
  </si>
  <si>
    <t>금액</t>
    <phoneticPr fontId="3" type="noConversion"/>
  </si>
  <si>
    <t>주요정책
추진관련
회의 행사 등</t>
    <phoneticPr fontId="3" type="noConversion"/>
  </si>
  <si>
    <t>2016-10-10</t>
  </si>
  <si>
    <t>지진 관련 국회 현안 논의</t>
  </si>
  <si>
    <t>2016-10-12</t>
  </si>
  <si>
    <t>통상현안 점검회의</t>
  </si>
  <si>
    <t>2016-10-13</t>
  </si>
  <si>
    <t>국정감사 주요 현안 논의</t>
  </si>
  <si>
    <t>2016-10-17</t>
  </si>
  <si>
    <t>통상차관보실, 통상교섭실 국과장회의</t>
  </si>
  <si>
    <t>신재생에너지 현안 점검회의</t>
    <phoneticPr fontId="2" type="noConversion"/>
  </si>
  <si>
    <t>2016-10-18</t>
  </si>
  <si>
    <t>예산국회 준비상황 점검회의</t>
  </si>
  <si>
    <t>2016-10-20</t>
  </si>
  <si>
    <t>2016-10-21</t>
  </si>
  <si>
    <t>에너지자원실 실국장회의</t>
  </si>
  <si>
    <t>2016-10-24</t>
  </si>
  <si>
    <t>산자위 전체회의</t>
  </si>
  <si>
    <t>2016-10-25</t>
  </si>
  <si>
    <t>고준위방폐물관리법 진행상황 점검회의</t>
  </si>
  <si>
    <t>예산소위 준비상황 점검회의</t>
  </si>
  <si>
    <t>2016-10-26</t>
  </si>
  <si>
    <t>산자위 예산소위</t>
  </si>
  <si>
    <t>2016-10-27</t>
  </si>
  <si>
    <t>2016-10-28</t>
  </si>
  <si>
    <t>2016-10-31</t>
  </si>
  <si>
    <t>소계</t>
    <phoneticPr fontId="3" type="noConversion"/>
  </si>
  <si>
    <t>16건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</si>
  <si>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</si>
  <si>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2016-10-04</t>
  </si>
  <si>
    <t>에너지안전 전문가 간담회</t>
  </si>
  <si>
    <t>2016-10-05</t>
  </si>
  <si>
    <t>지진 현장점검</t>
  </si>
  <si>
    <t>지진 관련 원전안전회의</t>
  </si>
  <si>
    <t>2016-10-07</t>
  </si>
  <si>
    <t>보안 강화 전문가회의</t>
  </si>
  <si>
    <t>2016-10-19</t>
  </si>
  <si>
    <t>언론사 간담회</t>
  </si>
  <si>
    <t>한-덴 에너지세미나</t>
  </si>
  <si>
    <t>전기요금 개선방안 논의</t>
  </si>
  <si>
    <t>아세안연계성포럼 준비상황 점검회의</t>
  </si>
  <si>
    <t>9건</t>
    <phoneticPr fontId="3" type="noConversion"/>
  </si>
  <si>
    <t>총합계</t>
    <phoneticPr fontId="3" type="noConversion"/>
  </si>
  <si>
    <t>19건</t>
    <phoneticPr fontId="3" type="noConversion"/>
  </si>
  <si>
    <t>2차관 '16년 11월 업추비 집행내역</t>
    <phoneticPr fontId="3" type="noConversion"/>
  </si>
  <si>
    <t>주요정책
추진관련
회의 행사 등</t>
    <phoneticPr fontId="3" type="noConversion"/>
  </si>
  <si>
    <t>2016-11-04</t>
  </si>
  <si>
    <t>통상현안 부내 회의</t>
    <phoneticPr fontId="14" type="noConversion"/>
  </si>
  <si>
    <t>2016-11-07</t>
  </si>
  <si>
    <t>국회 현안 점검회의</t>
    <phoneticPr fontId="14" type="noConversion"/>
  </si>
  <si>
    <t>2016-11-09</t>
  </si>
  <si>
    <t>부내 업무효율 향상 회의</t>
    <phoneticPr fontId="14" type="noConversion"/>
  </si>
  <si>
    <t>2016-11-10</t>
  </si>
  <si>
    <t>2차관실 현안 점검회의</t>
    <phoneticPr fontId="14" type="noConversion"/>
  </si>
  <si>
    <t>8차 전력수급계획 현안 점검회의</t>
    <phoneticPr fontId="14" type="noConversion"/>
  </si>
  <si>
    <t>2016-11-11</t>
  </si>
  <si>
    <t>에너지현안점검회의</t>
    <phoneticPr fontId="14" type="noConversion"/>
  </si>
  <si>
    <t>2016-11-14</t>
  </si>
  <si>
    <t>APEC 사전점검 회의</t>
    <phoneticPr fontId="14" type="noConversion"/>
  </si>
  <si>
    <t>2016-11-16</t>
  </si>
  <si>
    <t>부내 정보보안 점검</t>
    <phoneticPr fontId="14" type="noConversion"/>
  </si>
  <si>
    <t>2016-11-18</t>
  </si>
  <si>
    <t>전기요금 전문가 간담회</t>
    <phoneticPr fontId="14" type="noConversion"/>
  </si>
  <si>
    <t>2016-11-23</t>
  </si>
  <si>
    <t>2016-11-28</t>
  </si>
  <si>
    <t>에너지 정례브리핑</t>
    <phoneticPr fontId="14" type="noConversion"/>
  </si>
  <si>
    <t>2016-11-30</t>
  </si>
  <si>
    <t>2차관실 현안점검회의</t>
    <phoneticPr fontId="14" type="noConversion"/>
  </si>
  <si>
    <t>13건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</si>
  <si>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</si>
  <si>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통상현안 전문가 회의</t>
  </si>
  <si>
    <t>산업위 법안소위 간담회</t>
  </si>
  <si>
    <t>2016-11-08</t>
  </si>
  <si>
    <t>국회 예결위 소위</t>
  </si>
  <si>
    <t>산업위 법안소위</t>
  </si>
  <si>
    <t>2016-11-15</t>
  </si>
  <si>
    <t>전기요금 TF 전문가 간담회</t>
  </si>
  <si>
    <t>2016-11-17</t>
  </si>
  <si>
    <t>2차관실 현안 점검회의</t>
  </si>
  <si>
    <t>에너지정례포럼</t>
  </si>
  <si>
    <t>APEC 점검회의</t>
  </si>
  <si>
    <t>2016-11-22</t>
  </si>
  <si>
    <t>공직기강 확립 부내 회의</t>
  </si>
  <si>
    <t>2016-11-24</t>
  </si>
  <si>
    <t>산업위 현안질의</t>
  </si>
  <si>
    <t>에너지 보안 관련 회의</t>
  </si>
  <si>
    <t>2016-11-25</t>
  </si>
  <si>
    <t>산업위 법안소위 대비 부내 회의</t>
  </si>
  <si>
    <t>2016-11-29</t>
  </si>
  <si>
    <t>에너지통상소위 대비 부내 회의</t>
  </si>
  <si>
    <t>14건</t>
    <phoneticPr fontId="3" type="noConversion"/>
  </si>
  <si>
    <t>27건</t>
    <phoneticPr fontId="3" type="noConversion"/>
  </si>
  <si>
    <t>2차관 '16년 12월 업추비 집행내역</t>
    <phoneticPr fontId="3" type="noConversion"/>
  </si>
  <si>
    <t>2016-12-01</t>
  </si>
  <si>
    <t>에너지 통상 주요 현안 간담회</t>
  </si>
  <si>
    <t>2차관실 현안점검회의</t>
  </si>
  <si>
    <t>2016-12-02</t>
  </si>
  <si>
    <t>2016-12-05</t>
  </si>
  <si>
    <t>2016-12-07</t>
  </si>
  <si>
    <t>산업위 전체회의 대비 사전 회의</t>
  </si>
  <si>
    <t>2016-12-12</t>
  </si>
  <si>
    <t>정보보안 부내회의</t>
  </si>
  <si>
    <t>2016-12-13</t>
  </si>
  <si>
    <t>통상 현안점검회의</t>
  </si>
  <si>
    <t>2016-12-15</t>
  </si>
  <si>
    <t>차관회의 사전보고</t>
  </si>
  <si>
    <t>2016-12-16</t>
  </si>
  <si>
    <t>경제정책방향 논의</t>
  </si>
  <si>
    <t>2016-12-19</t>
  </si>
  <si>
    <t>에너지, 통상 현안 점검회의</t>
  </si>
  <si>
    <t>대미 통상 점검회의</t>
  </si>
  <si>
    <t>2016-12-20</t>
  </si>
  <si>
    <t>한중FTA 동반성장포럼</t>
  </si>
  <si>
    <t>2016-12-21</t>
  </si>
  <si>
    <t>산업위 법안보고</t>
  </si>
  <si>
    <t>2016-12-26</t>
  </si>
  <si>
    <t>가스산업 현안점검회의</t>
  </si>
  <si>
    <t>2016-12-28</t>
  </si>
  <si>
    <t>대중 통상 점검회의</t>
  </si>
  <si>
    <t>2016-12-29</t>
  </si>
  <si>
    <t>산업부 간부회의</t>
  </si>
  <si>
    <t>2016-12-30</t>
  </si>
  <si>
    <t>18건</t>
    <phoneticPr fontId="3" type="noConversion"/>
  </si>
  <si>
    <t>2016-12-06</t>
  </si>
  <si>
    <t>산업위 통상에너지소위</t>
  </si>
  <si>
    <t>전기요금 전문가 간담회</t>
  </si>
  <si>
    <t>2016-12-08</t>
  </si>
  <si>
    <t>대미 통상 전문가 간담회</t>
  </si>
  <si>
    <t>2016-12-09</t>
  </si>
  <si>
    <t>USTR 대표부 회의</t>
  </si>
  <si>
    <t>기자단 간담회</t>
  </si>
  <si>
    <t>2016-12-14</t>
  </si>
  <si>
    <t>에너지경제연구원 세미나</t>
  </si>
  <si>
    <t>2016-12-23</t>
  </si>
  <si>
    <t>외신기자단 간담회</t>
  </si>
  <si>
    <t>국회 본회의</t>
  </si>
  <si>
    <t>10건</t>
    <phoneticPr fontId="3" type="noConversion"/>
  </si>
  <si>
    <t>28건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</si>
</sst>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1"/>
      <name val="Arial"/>
      <family val="2"/>
    </font>
    <font>
      <b/>
      <sz val="20"/>
      <name val="돋움체"/>
      <family val="3"/>
      <charset val="129"/>
    </font>
    <font>
      <sz val="1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22"/>
      <name val="돋움체"/>
      <family val="3"/>
      <charset val="129"/>
    </font>
    <font>
      <sz val="11"/>
      <color theme="1"/>
      <name val="돋움체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1" fillId="0" borderId="0"/>
  </cellStyleXfs>
  <cellXfs count="203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7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4" fillId="0" borderId="0" xfId="2" applyFill="1"/>
    <xf numFmtId="14" fontId="5" fillId="0" borderId="18" xfId="3" applyNumberFormat="1" applyFont="1" applyFill="1" applyBorder="1" applyAlignment="1">
      <alignment horizontal="center" vertical="center"/>
    </xf>
    <xf numFmtId="41" fontId="5" fillId="0" borderId="26" xfId="4" applyFont="1" applyFill="1" applyBorder="1" applyAlignment="1">
      <alignment vertical="center"/>
    </xf>
    <xf numFmtId="0" fontId="5" fillId="0" borderId="18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0" fontId="5" fillId="0" borderId="22" xfId="5" applyFont="1" applyFill="1" applyBorder="1" applyAlignment="1">
      <alignment horizontal="left"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14" fontId="5" fillId="0" borderId="25" xfId="3" applyNumberFormat="1" applyFont="1" applyFill="1" applyBorder="1" applyAlignment="1">
      <alignment horizontal="center" vertical="center"/>
    </xf>
    <xf numFmtId="41" fontId="5" fillId="0" borderId="25" xfId="4" applyFont="1" applyFill="1" applyBorder="1" applyAlignment="1">
      <alignment vertical="center"/>
    </xf>
    <xf numFmtId="41" fontId="5" fillId="0" borderId="25" xfId="1" applyNumberFormat="1" applyFont="1" applyFill="1" applyBorder="1" applyAlignment="1">
      <alignment vertical="center"/>
    </xf>
    <xf numFmtId="14" fontId="5" fillId="0" borderId="13" xfId="3" applyNumberFormat="1" applyFont="1" applyFill="1" applyBorder="1" applyAlignment="1">
      <alignment horizontal="center" vertical="center"/>
    </xf>
    <xf numFmtId="41" fontId="5" fillId="0" borderId="13" xfId="4" applyFont="1" applyFill="1" applyBorder="1" applyAlignment="1">
      <alignment vertical="center"/>
    </xf>
    <xf numFmtId="176" fontId="5" fillId="0" borderId="26" xfId="1" applyNumberFormat="1" applyFont="1" applyFill="1" applyBorder="1" applyAlignment="1">
      <alignment horizontal="right" vertical="center"/>
    </xf>
    <xf numFmtId="0" fontId="5" fillId="0" borderId="34" xfId="3" applyFont="1" applyFill="1" applyBorder="1" applyAlignment="1">
      <alignment vertical="center"/>
    </xf>
    <xf numFmtId="0" fontId="5" fillId="0" borderId="35" xfId="3" applyFont="1" applyFill="1" applyBorder="1" applyAlignment="1">
      <alignment vertical="center"/>
    </xf>
    <xf numFmtId="14" fontId="5" fillId="0" borderId="18" xfId="1" applyNumberFormat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14" fontId="5" fillId="0" borderId="21" xfId="3" applyNumberFormat="1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22" xfId="5" applyFont="1" applyFill="1" applyBorder="1" applyAlignment="1">
      <alignment horizontal="left" vertical="center"/>
    </xf>
    <xf numFmtId="41" fontId="5" fillId="0" borderId="25" xfId="1" applyNumberFormat="1" applyFont="1" applyFill="1" applyBorder="1" applyAlignment="1">
      <alignment vertical="center"/>
    </xf>
    <xf numFmtId="14" fontId="5" fillId="0" borderId="25" xfId="3" applyNumberFormat="1" applyFont="1" applyFill="1" applyBorder="1" applyAlignment="1">
      <alignment horizontal="center" vertical="center"/>
    </xf>
    <xf numFmtId="14" fontId="5" fillId="0" borderId="13" xfId="3" applyNumberFormat="1" applyFont="1" applyFill="1" applyBorder="1" applyAlignment="1">
      <alignment horizontal="center" vertical="center"/>
    </xf>
    <xf numFmtId="41" fontId="5" fillId="0" borderId="25" xfId="4" applyFont="1" applyFill="1" applyBorder="1" applyAlignment="1">
      <alignment vertical="center"/>
    </xf>
    <xf numFmtId="41" fontId="5" fillId="0" borderId="13" xfId="4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14" fontId="5" fillId="0" borderId="18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horizontal="right" vertical="center"/>
    </xf>
    <xf numFmtId="0" fontId="5" fillId="0" borderId="33" xfId="3" applyFont="1" applyFill="1" applyBorder="1" applyAlignment="1">
      <alignment vertical="center"/>
    </xf>
    <xf numFmtId="0" fontId="5" fillId="0" borderId="29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5" xfId="3" applyFont="1" applyFill="1" applyBorder="1" applyAlignment="1">
      <alignment vertical="center"/>
    </xf>
    <xf numFmtId="41" fontId="5" fillId="0" borderId="21" xfId="4" applyFont="1" applyFill="1" applyBorder="1" applyAlignment="1">
      <alignment vertical="center"/>
    </xf>
    <xf numFmtId="14" fontId="5" fillId="0" borderId="21" xfId="3" applyNumberFormat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4" fillId="0" borderId="0" xfId="2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14" fontId="5" fillId="0" borderId="21" xfId="3" applyNumberFormat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14" fontId="5" fillId="0" borderId="25" xfId="3" applyNumberFormat="1" applyFont="1" applyFill="1" applyBorder="1" applyAlignment="1">
      <alignment horizontal="center"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4" fillId="0" borderId="0" xfId="2" applyFill="1"/>
    <xf numFmtId="14" fontId="5" fillId="0" borderId="18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horizontal="right" vertical="center"/>
    </xf>
    <xf numFmtId="14" fontId="5" fillId="0" borderId="18" xfId="3" applyNumberFormat="1" applyFont="1" applyFill="1" applyBorder="1" applyAlignment="1">
      <alignment horizontal="center" vertical="center"/>
    </xf>
    <xf numFmtId="41" fontId="5" fillId="0" borderId="26" xfId="4" applyFont="1" applyFill="1" applyBorder="1" applyAlignment="1">
      <alignment vertical="center"/>
    </xf>
    <xf numFmtId="14" fontId="5" fillId="0" borderId="25" xfId="1" applyNumberFormat="1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left" vertical="center"/>
    </xf>
    <xf numFmtId="0" fontId="5" fillId="0" borderId="29" xfId="3" applyFont="1" applyFill="1" applyBorder="1" applyAlignment="1">
      <alignment horizontal="left" vertical="center"/>
    </xf>
    <xf numFmtId="176" fontId="5" fillId="0" borderId="25" xfId="1" applyNumberFormat="1" applyFont="1" applyFill="1" applyBorder="1" applyAlignment="1">
      <alignment horizontal="right" vertical="center"/>
    </xf>
    <xf numFmtId="14" fontId="5" fillId="0" borderId="13" xfId="3" applyNumberFormat="1" applyFont="1" applyFill="1" applyBorder="1" applyAlignment="1">
      <alignment horizontal="center" vertical="center"/>
    </xf>
    <xf numFmtId="41" fontId="5" fillId="0" borderId="13" xfId="4" applyFont="1" applyFill="1" applyBorder="1" applyAlignment="1">
      <alignment vertical="center"/>
    </xf>
    <xf numFmtId="41" fontId="5" fillId="0" borderId="30" xfId="4" applyFont="1" applyFill="1" applyBorder="1" applyAlignment="1">
      <alignment vertical="center"/>
    </xf>
    <xf numFmtId="176" fontId="5" fillId="0" borderId="21" xfId="1" applyNumberFormat="1" applyFont="1" applyFill="1" applyBorder="1" applyAlignment="1">
      <alignment horizontal="right" vertical="center"/>
    </xf>
    <xf numFmtId="0" fontId="7" fillId="0" borderId="12" xfId="1" applyFont="1" applyFill="1" applyBorder="1" applyAlignment="1">
      <alignment horizontal="center" vertical="center"/>
    </xf>
    <xf numFmtId="41" fontId="7" fillId="0" borderId="12" xfId="1" applyNumberFormat="1" applyFont="1" applyFill="1" applyBorder="1" applyAlignment="1">
      <alignment vertical="center"/>
    </xf>
    <xf numFmtId="14" fontId="5" fillId="0" borderId="21" xfId="1" applyNumberFormat="1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41" fontId="5" fillId="0" borderId="21" xfId="4" applyFont="1" applyFill="1" applyBorder="1" applyAlignment="1">
      <alignment vertical="center"/>
    </xf>
    <xf numFmtId="14" fontId="5" fillId="0" borderId="21" xfId="3" applyNumberFormat="1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14" fontId="5" fillId="0" borderId="18" xfId="1" applyNumberFormat="1" applyFont="1" applyFill="1" applyBorder="1" applyAlignment="1">
      <alignment horizontal="center" vertical="center"/>
    </xf>
    <xf numFmtId="0" fontId="5" fillId="0" borderId="36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176" fontId="5" fillId="0" borderId="26" xfId="1" applyNumberFormat="1" applyFont="1" applyFill="1" applyBorder="1" applyAlignment="1">
      <alignment horizontal="right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left" vertical="center"/>
    </xf>
    <xf numFmtId="0" fontId="5" fillId="0" borderId="17" xfId="1" applyFont="1" applyBorder="1" applyAlignment="1">
      <alignment horizontal="left" vertical="center"/>
    </xf>
    <xf numFmtId="0" fontId="5" fillId="0" borderId="31" xfId="1" applyFont="1" applyBorder="1" applyAlignment="1">
      <alignment horizontal="left" vertical="center"/>
    </xf>
    <xf numFmtId="0" fontId="5" fillId="0" borderId="18" xfId="1" applyFont="1" applyBorder="1" applyAlignment="1">
      <alignment horizontal="left" vertical="center"/>
    </xf>
    <xf numFmtId="0" fontId="5" fillId="0" borderId="19" xfId="1" applyFont="1" applyBorder="1" applyAlignment="1">
      <alignment horizontal="left" vertical="center"/>
    </xf>
    <xf numFmtId="0" fontId="5" fillId="0" borderId="32" xfId="1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20" xfId="1" applyFont="1" applyFill="1" applyBorder="1" applyAlignment="1">
      <alignment horizontal="center" vertical="center"/>
    </xf>
    <xf numFmtId="0" fontId="7" fillId="0" borderId="24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0" fontId="7" fillId="0" borderId="20" xfId="5" applyFont="1" applyFill="1" applyBorder="1" applyAlignment="1">
      <alignment horizontal="center" vertical="center"/>
    </xf>
    <xf numFmtId="0" fontId="7" fillId="0" borderId="24" xfId="5" applyFont="1" applyFill="1" applyBorder="1" applyAlignment="1">
      <alignment horizontal="center" vertical="center"/>
    </xf>
    <xf numFmtId="0" fontId="8" fillId="0" borderId="11" xfId="2" applyFont="1" applyBorder="1" applyAlignment="1">
      <alignment horizontal="center" vertical="center" wrapText="1"/>
    </xf>
    <xf numFmtId="0" fontId="4" fillId="0" borderId="13" xfId="2" applyBorder="1" applyAlignment="1">
      <alignment horizontal="center" vertical="center" wrapText="1"/>
    </xf>
    <xf numFmtId="0" fontId="4" fillId="0" borderId="12" xfId="2" applyBorder="1" applyAlignment="1">
      <alignment horizontal="center" vertical="center" wrapText="1"/>
    </xf>
    <xf numFmtId="14" fontId="5" fillId="0" borderId="25" xfId="1" applyNumberFormat="1" applyFont="1" applyFill="1" applyBorder="1" applyAlignment="1">
      <alignment horizontal="center" vertical="center"/>
    </xf>
    <xf numFmtId="14" fontId="5" fillId="0" borderId="30" xfId="1" applyNumberFormat="1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left" vertical="center"/>
    </xf>
    <xf numFmtId="0" fontId="5" fillId="0" borderId="29" xfId="3" applyFont="1" applyFill="1" applyBorder="1" applyAlignment="1">
      <alignment horizontal="left" vertical="center"/>
    </xf>
    <xf numFmtId="0" fontId="5" fillId="0" borderId="27" xfId="3" applyFont="1" applyFill="1" applyBorder="1" applyAlignment="1">
      <alignment horizontal="left" vertical="center"/>
    </xf>
    <xf numFmtId="0" fontId="5" fillId="0" borderId="28" xfId="3" applyFont="1" applyFill="1" applyBorder="1" applyAlignment="1">
      <alignment horizontal="left" vertical="center"/>
    </xf>
    <xf numFmtId="176" fontId="5" fillId="0" borderId="25" xfId="1" applyNumberFormat="1" applyFont="1" applyFill="1" applyBorder="1" applyAlignment="1">
      <alignment horizontal="right" vertical="center"/>
    </xf>
    <xf numFmtId="176" fontId="5" fillId="0" borderId="30" xfId="1" applyNumberFormat="1" applyFont="1" applyFill="1" applyBorder="1" applyAlignment="1">
      <alignment horizontal="right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4" fillId="0" borderId="7" xfId="2" applyBorder="1" applyAlignment="1">
      <alignment horizontal="left" vertical="center"/>
    </xf>
    <xf numFmtId="14" fontId="5" fillId="0" borderId="21" xfId="3" applyNumberFormat="1" applyFont="1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26" xfId="0" applyBorder="1" applyAlignment="1">
      <alignment vertical="center"/>
    </xf>
    <xf numFmtId="0" fontId="5" fillId="0" borderId="18" xfId="3" applyFont="1" applyFill="1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5" fillId="0" borderId="16" xfId="3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18" xfId="0" applyFont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5" fillId="0" borderId="21" xfId="1" applyFont="1" applyFill="1" applyBorder="1" applyAlignment="1">
      <alignment horizontal="left" vertical="center"/>
    </xf>
    <xf numFmtId="0" fontId="5" fillId="0" borderId="21" xfId="3" applyFont="1" applyFill="1" applyBorder="1" applyAlignment="1">
      <alignment horizontal="left" vertical="center"/>
    </xf>
    <xf numFmtId="0" fontId="7" fillId="0" borderId="37" xfId="1" applyFont="1" applyFill="1" applyBorder="1" applyAlignment="1">
      <alignment horizontal="center" vertical="center"/>
    </xf>
    <xf numFmtId="0" fontId="7" fillId="0" borderId="38" xfId="1" applyFont="1" applyFill="1" applyBorder="1" applyAlignment="1">
      <alignment horizontal="center" vertical="center"/>
    </xf>
    <xf numFmtId="0" fontId="5" fillId="0" borderId="33" xfId="1" applyFont="1" applyFill="1" applyBorder="1" applyAlignment="1">
      <alignment horizontal="left" vertical="center"/>
    </xf>
    <xf numFmtId="0" fontId="5" fillId="0" borderId="29" xfId="1" applyFont="1" applyFill="1" applyBorder="1" applyAlignment="1">
      <alignment horizontal="left" vertical="center"/>
    </xf>
    <xf numFmtId="41" fontId="5" fillId="0" borderId="13" xfId="4" applyFont="1" applyFill="1" applyBorder="1" applyAlignment="1">
      <alignment vertical="center"/>
    </xf>
    <xf numFmtId="41" fontId="5" fillId="0" borderId="30" xfId="4" applyFont="1" applyFill="1" applyBorder="1" applyAlignment="1">
      <alignment vertical="center"/>
    </xf>
    <xf numFmtId="14" fontId="5" fillId="0" borderId="13" xfId="3" applyNumberFormat="1" applyFont="1" applyFill="1" applyBorder="1" applyAlignment="1">
      <alignment horizontal="center" vertical="center"/>
    </xf>
    <xf numFmtId="14" fontId="5" fillId="0" borderId="30" xfId="3" applyNumberFormat="1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vertical="center"/>
    </xf>
    <xf numFmtId="0" fontId="5" fillId="0" borderId="35" xfId="3" applyFont="1" applyFill="1" applyBorder="1" applyAlignment="1">
      <alignment vertical="center"/>
    </xf>
    <xf numFmtId="0" fontId="5" fillId="0" borderId="27" xfId="3" applyFont="1" applyFill="1" applyBorder="1" applyAlignment="1">
      <alignment vertical="center"/>
    </xf>
    <xf numFmtId="0" fontId="5" fillId="0" borderId="28" xfId="3" applyFont="1" applyFill="1" applyBorder="1" applyAlignment="1">
      <alignment vertical="center"/>
    </xf>
    <xf numFmtId="0" fontId="5" fillId="0" borderId="16" xfId="3" applyFont="1" applyFill="1" applyBorder="1" applyAlignment="1">
      <alignment horizontal="left" vertical="center"/>
    </xf>
    <xf numFmtId="0" fontId="5" fillId="0" borderId="22" xfId="3" applyFont="1" applyFill="1" applyBorder="1" applyAlignment="1">
      <alignment horizontal="left" vertical="center"/>
    </xf>
    <xf numFmtId="0" fontId="5" fillId="0" borderId="18" xfId="1" applyFont="1" applyFill="1" applyBorder="1" applyAlignment="1">
      <alignment horizontal="left" vertical="center"/>
    </xf>
    <xf numFmtId="0" fontId="5" fillId="0" borderId="26" xfId="1" applyFont="1" applyFill="1" applyBorder="1" applyAlignment="1">
      <alignment horizontal="left" vertical="center"/>
    </xf>
    <xf numFmtId="0" fontId="5" fillId="0" borderId="26" xfId="3" applyFont="1" applyFill="1" applyBorder="1" applyAlignme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7" fillId="0" borderId="15" xfId="1" applyNumberFormat="1" applyFont="1" applyBorder="1" applyAlignment="1">
      <alignment horizontal="right" vertical="center"/>
    </xf>
    <xf numFmtId="14" fontId="5" fillId="0" borderId="39" xfId="1" applyNumberFormat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vertical="center"/>
    </xf>
    <xf numFmtId="0" fontId="4" fillId="0" borderId="22" xfId="2" applyBorder="1" applyAlignment="1">
      <alignment vertical="center"/>
    </xf>
    <xf numFmtId="176" fontId="5" fillId="0" borderId="39" xfId="1" applyNumberFormat="1" applyFont="1" applyFill="1" applyBorder="1" applyAlignment="1">
      <alignment horizontal="right" vertical="center"/>
    </xf>
    <xf numFmtId="0" fontId="5" fillId="0" borderId="18" xfId="1" applyFont="1" applyFill="1" applyBorder="1" applyAlignment="1">
      <alignment vertical="center"/>
    </xf>
    <xf numFmtId="0" fontId="4" fillId="0" borderId="26" xfId="2" applyBorder="1" applyAlignment="1">
      <alignment vertical="center"/>
    </xf>
    <xf numFmtId="176" fontId="5" fillId="0" borderId="13" xfId="1" applyNumberFormat="1" applyFont="1" applyFill="1" applyBorder="1" applyAlignment="1">
      <alignment horizontal="right" vertical="center"/>
    </xf>
    <xf numFmtId="0" fontId="4" fillId="0" borderId="12" xfId="2" applyBorder="1" applyAlignment="1">
      <alignment horizontal="center" vertical="center"/>
    </xf>
    <xf numFmtId="0" fontId="5" fillId="0" borderId="16" xfId="5" applyFont="1" applyFill="1" applyBorder="1" applyAlignment="1">
      <alignment vertical="center"/>
    </xf>
    <xf numFmtId="0" fontId="5" fillId="0" borderId="22" xfId="5" applyFont="1" applyFill="1" applyBorder="1" applyAlignment="1">
      <alignment vertical="center"/>
    </xf>
    <xf numFmtId="0" fontId="8" fillId="0" borderId="13" xfId="2" applyFont="1" applyBorder="1" applyAlignment="1">
      <alignment horizontal="center" vertical="center" wrapText="1"/>
    </xf>
    <xf numFmtId="0" fontId="5" fillId="0" borderId="27" xfId="5" applyFont="1" applyFill="1" applyBorder="1" applyAlignment="1">
      <alignment vertical="center"/>
    </xf>
    <xf numFmtId="0" fontId="5" fillId="0" borderId="28" xfId="5" applyFont="1" applyFill="1" applyBorder="1" applyAlignment="1">
      <alignment vertical="center"/>
    </xf>
    <xf numFmtId="0" fontId="8" fillId="0" borderId="13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13" fillId="0" borderId="0" xfId="0" applyFont="1">
      <alignment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5"/>
  <sheetViews>
    <sheetView topLeftCell="A21" workbookViewId="0">
      <selection activeCell="F29" sqref="F29"/>
    </sheetView>
  </sheetViews>
  <sheetFormatPr defaultRowHeight="12.75"/>
  <cols>
    <col min="1" max="1" width="15.625" style="1" customWidth="1"/>
    <col min="2" max="2" width="13" style="1" customWidth="1"/>
    <col min="3" max="3" width="18.125" style="1" customWidth="1"/>
    <col min="4" max="4" width="17.875" style="1" customWidth="1"/>
    <col min="5" max="5" width="15.5" style="1" customWidth="1"/>
    <col min="6" max="16384" width="9" style="1"/>
  </cols>
  <sheetData>
    <row r="1" spans="1:5" ht="25.5">
      <c r="A1" s="113" t="s">
        <v>28</v>
      </c>
      <c r="B1" s="114"/>
      <c r="C1" s="114"/>
      <c r="D1" s="114"/>
      <c r="E1" s="115"/>
    </row>
    <row r="2" spans="1:5" ht="11.25" customHeight="1">
      <c r="A2" s="2"/>
      <c r="B2" s="3"/>
      <c r="C2" s="2"/>
      <c r="D2" s="2"/>
      <c r="E2" s="2"/>
    </row>
    <row r="3" spans="1:5" ht="31.5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105" t="s">
        <v>2</v>
      </c>
      <c r="B4" s="116"/>
      <c r="C4" s="117"/>
      <c r="D4" s="8" t="s">
        <v>3</v>
      </c>
      <c r="E4" s="9" t="s">
        <v>4</v>
      </c>
    </row>
    <row r="5" spans="1:5" ht="16.5" customHeight="1">
      <c r="A5" s="118" t="s">
        <v>5</v>
      </c>
      <c r="B5" s="119"/>
      <c r="C5" s="120"/>
      <c r="D5" s="10" t="str">
        <f>C29</f>
        <v>13건</v>
      </c>
      <c r="E5" s="11">
        <f>E29</f>
        <v>3092126</v>
      </c>
    </row>
    <row r="6" spans="1:5" ht="16.5" customHeight="1">
      <c r="A6" s="121" t="s">
        <v>6</v>
      </c>
      <c r="B6" s="122"/>
      <c r="C6" s="123"/>
      <c r="D6" s="7" t="str">
        <f>C42</f>
        <v>11건</v>
      </c>
      <c r="E6" s="6">
        <f>E42</f>
        <v>2664499</v>
      </c>
    </row>
    <row r="7" spans="1:5" ht="18" customHeight="1">
      <c r="A7" s="124" t="s">
        <v>7</v>
      </c>
      <c r="B7" s="125"/>
      <c r="C7" s="126"/>
      <c r="D7" s="12" t="str">
        <f>C43</f>
        <v>24건</v>
      </c>
      <c r="E7" s="13">
        <f>E43</f>
        <v>5756625</v>
      </c>
    </row>
    <row r="8" spans="1:5" ht="9" customHeight="1">
      <c r="A8" s="2"/>
      <c r="B8" s="3"/>
      <c r="C8" s="2"/>
      <c r="D8" s="2"/>
      <c r="E8" s="2"/>
    </row>
    <row r="9" spans="1:5" ht="33" customHeight="1">
      <c r="A9" s="4" t="s">
        <v>8</v>
      </c>
      <c r="B9" s="3"/>
      <c r="C9" s="2"/>
      <c r="D9" s="2"/>
      <c r="E9" s="2"/>
    </row>
    <row r="10" spans="1:5" ht="18.75" customHeight="1">
      <c r="A10" s="36" t="s">
        <v>9</v>
      </c>
      <c r="B10" s="36" t="s">
        <v>10</v>
      </c>
      <c r="C10" s="105" t="s">
        <v>11</v>
      </c>
      <c r="D10" s="106"/>
      <c r="E10" s="36" t="s">
        <v>12</v>
      </c>
    </row>
    <row r="11" spans="1:5" s="18" customFormat="1" ht="19.5" customHeight="1">
      <c r="A11" s="144" t="s">
        <v>20</v>
      </c>
      <c r="B11" s="38">
        <v>42647</v>
      </c>
      <c r="C11" s="111" t="s">
        <v>29</v>
      </c>
      <c r="D11" s="112"/>
      <c r="E11" s="37">
        <v>140000</v>
      </c>
    </row>
    <row r="12" spans="1:5" ht="19.5" customHeight="1">
      <c r="A12" s="145"/>
      <c r="B12" s="35">
        <v>42647</v>
      </c>
      <c r="C12" s="108" t="s">
        <v>18</v>
      </c>
      <c r="D12" s="147"/>
      <c r="E12" s="32">
        <v>280000</v>
      </c>
    </row>
    <row r="13" spans="1:5" ht="18" customHeight="1">
      <c r="A13" s="145"/>
      <c r="B13" s="107">
        <v>42648</v>
      </c>
      <c r="C13" s="108" t="s">
        <v>30</v>
      </c>
      <c r="D13" s="109"/>
      <c r="E13" s="110">
        <v>75000</v>
      </c>
    </row>
    <row r="14" spans="1:5" ht="19.5" hidden="1" customHeight="1">
      <c r="A14" s="145"/>
      <c r="B14" s="107"/>
      <c r="C14" s="108"/>
      <c r="D14" s="109"/>
      <c r="E14" s="110"/>
    </row>
    <row r="15" spans="1:5" ht="19.5" hidden="1" customHeight="1">
      <c r="A15" s="145"/>
      <c r="B15" s="107"/>
      <c r="C15" s="108"/>
      <c r="D15" s="109"/>
      <c r="E15" s="110"/>
    </row>
    <row r="16" spans="1:5" ht="19.5" hidden="1" customHeight="1">
      <c r="A16" s="145"/>
      <c r="B16" s="107"/>
      <c r="C16" s="108"/>
      <c r="D16" s="109"/>
      <c r="E16" s="110"/>
    </row>
    <row r="17" spans="1:5" ht="19.5" hidden="1" customHeight="1">
      <c r="A17" s="145"/>
      <c r="B17" s="107"/>
      <c r="C17" s="108"/>
      <c r="D17" s="109"/>
      <c r="E17" s="110"/>
    </row>
    <row r="18" spans="1:5" ht="19.5" customHeight="1">
      <c r="A18" s="145"/>
      <c r="B18" s="19">
        <v>42649</v>
      </c>
      <c r="C18" s="111" t="s">
        <v>31</v>
      </c>
      <c r="D18" s="112"/>
      <c r="E18" s="32">
        <v>55000</v>
      </c>
    </row>
    <row r="19" spans="1:5" ht="19.5" customHeight="1">
      <c r="A19" s="145"/>
      <c r="B19" s="19">
        <v>42650</v>
      </c>
      <c r="C19" s="111" t="s">
        <v>32</v>
      </c>
      <c r="D19" s="112"/>
      <c r="E19" s="20">
        <v>150000</v>
      </c>
    </row>
    <row r="20" spans="1:5" ht="19.5" customHeight="1">
      <c r="A20" s="145"/>
      <c r="B20" s="38">
        <v>42653</v>
      </c>
      <c r="C20" s="24" t="s">
        <v>43</v>
      </c>
      <c r="D20" s="22"/>
      <c r="E20" s="37">
        <v>325000</v>
      </c>
    </row>
    <row r="21" spans="1:5" ht="19.5" customHeight="1">
      <c r="A21" s="145"/>
      <c r="B21" s="19">
        <v>42656</v>
      </c>
      <c r="C21" s="111" t="s">
        <v>23</v>
      </c>
      <c r="D21" s="112"/>
      <c r="E21" s="20">
        <v>238400</v>
      </c>
    </row>
    <row r="22" spans="1:5" ht="19.5" customHeight="1">
      <c r="A22" s="145"/>
      <c r="B22" s="148">
        <v>42657</v>
      </c>
      <c r="C22" s="111" t="s">
        <v>35</v>
      </c>
      <c r="D22" s="112"/>
      <c r="E22" s="130">
        <v>277000</v>
      </c>
    </row>
    <row r="23" spans="1:5" ht="0.75" customHeight="1">
      <c r="A23" s="145"/>
      <c r="B23" s="148"/>
      <c r="C23" s="111"/>
      <c r="D23" s="112"/>
      <c r="E23" s="130"/>
    </row>
    <row r="24" spans="1:5" ht="19.5" customHeight="1">
      <c r="A24" s="145"/>
      <c r="B24" s="38">
        <v>42660</v>
      </c>
      <c r="C24" s="21" t="s">
        <v>29</v>
      </c>
      <c r="D24" s="22"/>
      <c r="E24" s="37">
        <v>161000</v>
      </c>
    </row>
    <row r="25" spans="1:5" ht="19.5" customHeight="1">
      <c r="A25" s="145"/>
      <c r="B25" s="38">
        <v>42665</v>
      </c>
      <c r="C25" s="21" t="s">
        <v>27</v>
      </c>
      <c r="D25" s="22"/>
      <c r="E25" s="37">
        <v>415726</v>
      </c>
    </row>
    <row r="26" spans="1:5" ht="19.5" customHeight="1">
      <c r="A26" s="145"/>
      <c r="B26" s="38">
        <v>42669</v>
      </c>
      <c r="C26" s="21" t="s">
        <v>37</v>
      </c>
      <c r="D26" s="22"/>
      <c r="E26" s="37">
        <v>300000</v>
      </c>
    </row>
    <row r="27" spans="1:5" ht="19.5" customHeight="1">
      <c r="A27" s="145"/>
      <c r="B27" s="38">
        <v>42670</v>
      </c>
      <c r="C27" s="21" t="s">
        <v>37</v>
      </c>
      <c r="D27" s="22"/>
      <c r="E27" s="37">
        <v>375000</v>
      </c>
    </row>
    <row r="28" spans="1:5" ht="19.5" customHeight="1">
      <c r="A28" s="145"/>
      <c r="B28" s="38">
        <v>42674</v>
      </c>
      <c r="C28" s="21" t="s">
        <v>40</v>
      </c>
      <c r="D28" s="22"/>
      <c r="E28" s="37">
        <v>300000</v>
      </c>
    </row>
    <row r="29" spans="1:5" ht="18" customHeight="1">
      <c r="A29" s="146"/>
      <c r="B29" s="14" t="s">
        <v>13</v>
      </c>
      <c r="C29" s="131" t="s">
        <v>24</v>
      </c>
      <c r="D29" s="132"/>
      <c r="E29" s="15">
        <f>SUM(E11:E28)</f>
        <v>3092126</v>
      </c>
    </row>
    <row r="30" spans="1:5" ht="18.75" customHeight="1">
      <c r="A30" s="133" t="s">
        <v>21</v>
      </c>
      <c r="B30" s="26">
        <v>42648</v>
      </c>
      <c r="C30" s="24" t="s">
        <v>49</v>
      </c>
      <c r="D30" s="23"/>
      <c r="E30" s="29">
        <v>330000</v>
      </c>
    </row>
    <row r="31" spans="1:5" ht="18.75" customHeight="1">
      <c r="A31" s="134"/>
      <c r="B31" s="27">
        <v>42650</v>
      </c>
      <c r="C31" s="24" t="s">
        <v>34</v>
      </c>
      <c r="D31" s="22"/>
      <c r="E31" s="28">
        <v>43500</v>
      </c>
    </row>
    <row r="32" spans="1:5" ht="18.75" customHeight="1">
      <c r="A32" s="134"/>
      <c r="B32" s="136">
        <v>42653</v>
      </c>
      <c r="C32" s="138" t="s">
        <v>33</v>
      </c>
      <c r="D32" s="139"/>
      <c r="E32" s="142">
        <v>180000</v>
      </c>
    </row>
    <row r="33" spans="1:5" ht="18.75" hidden="1" customHeight="1">
      <c r="A33" s="134"/>
      <c r="B33" s="137"/>
      <c r="C33" s="140"/>
      <c r="D33" s="141"/>
      <c r="E33" s="143"/>
    </row>
    <row r="34" spans="1:5" ht="18.75" customHeight="1">
      <c r="A34" s="134"/>
      <c r="B34" s="38">
        <v>42654</v>
      </c>
      <c r="C34" s="24" t="s">
        <v>17</v>
      </c>
      <c r="D34" s="25"/>
      <c r="E34" s="37">
        <v>249999</v>
      </c>
    </row>
    <row r="35" spans="1:5" ht="18.75" customHeight="1">
      <c r="A35" s="134"/>
      <c r="B35" s="30">
        <v>42655</v>
      </c>
      <c r="C35" s="33" t="s">
        <v>49</v>
      </c>
      <c r="D35" s="34"/>
      <c r="E35" s="31">
        <v>470000</v>
      </c>
    </row>
    <row r="36" spans="1:5" ht="18.75" customHeight="1">
      <c r="A36" s="134"/>
      <c r="B36" s="38">
        <v>42660</v>
      </c>
      <c r="C36" s="24" t="s">
        <v>22</v>
      </c>
      <c r="D36" s="25"/>
      <c r="E36" s="37">
        <v>200000</v>
      </c>
    </row>
    <row r="37" spans="1:5" ht="18.75" customHeight="1">
      <c r="A37" s="134"/>
      <c r="B37" s="38">
        <v>42667</v>
      </c>
      <c r="C37" s="24" t="s">
        <v>36</v>
      </c>
      <c r="D37" s="25"/>
      <c r="E37" s="37">
        <v>132000</v>
      </c>
    </row>
    <row r="38" spans="1:5" ht="18.75" customHeight="1">
      <c r="A38" s="134"/>
      <c r="B38" s="38">
        <v>42667</v>
      </c>
      <c r="C38" s="24" t="s">
        <v>34</v>
      </c>
      <c r="D38" s="25"/>
      <c r="E38" s="37">
        <v>300000</v>
      </c>
    </row>
    <row r="39" spans="1:5" ht="18.75" customHeight="1">
      <c r="A39" s="134"/>
      <c r="B39" s="38">
        <v>42669</v>
      </c>
      <c r="C39" s="24" t="s">
        <v>36</v>
      </c>
      <c r="D39" s="25"/>
      <c r="E39" s="37">
        <v>27000</v>
      </c>
    </row>
    <row r="40" spans="1:5" ht="18.75" customHeight="1">
      <c r="A40" s="134"/>
      <c r="B40" s="38">
        <v>42670</v>
      </c>
      <c r="C40" s="24" t="s">
        <v>59</v>
      </c>
      <c r="D40" s="25"/>
      <c r="E40" s="37">
        <v>312000</v>
      </c>
    </row>
    <row r="41" spans="1:5" ht="18.75" customHeight="1">
      <c r="A41" s="134"/>
      <c r="B41" s="38">
        <v>42671</v>
      </c>
      <c r="C41" s="24" t="s">
        <v>36</v>
      </c>
      <c r="D41" s="25"/>
      <c r="E41" s="37">
        <v>420000</v>
      </c>
    </row>
    <row r="42" spans="1:5" ht="18" customHeight="1">
      <c r="A42" s="135"/>
      <c r="B42" s="16" t="s">
        <v>13</v>
      </c>
      <c r="C42" s="127" t="s">
        <v>19</v>
      </c>
      <c r="D42" s="128"/>
      <c r="E42" s="15">
        <f>SUM(E30:E41)</f>
        <v>2664499</v>
      </c>
    </row>
    <row r="43" spans="1:5" ht="18.75" customHeight="1">
      <c r="A43" s="124" t="s">
        <v>14</v>
      </c>
      <c r="B43" s="129"/>
      <c r="C43" s="124" t="s">
        <v>25</v>
      </c>
      <c r="D43" s="129"/>
      <c r="E43" s="17">
        <f>SUM(E29,E42)</f>
        <v>5756625</v>
      </c>
    </row>
    <row r="44" spans="1:5" ht="20.100000000000001" customHeight="1"/>
    <row r="45" spans="1:5" ht="20.100000000000001" customHeight="1"/>
  </sheetData>
  <mergeCells count="26">
    <mergeCell ref="C42:D42"/>
    <mergeCell ref="A43:B43"/>
    <mergeCell ref="C43:D43"/>
    <mergeCell ref="C22:D23"/>
    <mergeCell ref="E22:E23"/>
    <mergeCell ref="C29:D29"/>
    <mergeCell ref="A30:A42"/>
    <mergeCell ref="B32:B33"/>
    <mergeCell ref="C32:D33"/>
    <mergeCell ref="E32:E33"/>
    <mergeCell ref="A11:A29"/>
    <mergeCell ref="C11:D11"/>
    <mergeCell ref="C12:D12"/>
    <mergeCell ref="C21:D21"/>
    <mergeCell ref="B22:B23"/>
    <mergeCell ref="C19:D19"/>
    <mergeCell ref="A1:E1"/>
    <mergeCell ref="A4:C4"/>
    <mergeCell ref="A5:C5"/>
    <mergeCell ref="A6:C6"/>
    <mergeCell ref="A7:C7"/>
    <mergeCell ref="C10:D10"/>
    <mergeCell ref="B13:B17"/>
    <mergeCell ref="C13:D17"/>
    <mergeCell ref="E13:E17"/>
    <mergeCell ref="C18:D1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3"/>
  <sheetViews>
    <sheetView tabSelected="1" workbookViewId="0">
      <selection activeCell="H28" sqref="H28"/>
    </sheetView>
  </sheetViews>
  <sheetFormatPr defaultRowHeight="12.75"/>
  <cols>
    <col min="1" max="1" width="15.625" style="1" customWidth="1"/>
    <col min="2" max="2" width="13" style="1" customWidth="1"/>
    <col min="3" max="3" width="18.125" style="1" customWidth="1"/>
    <col min="4" max="4" width="17.875" style="1" customWidth="1"/>
    <col min="5" max="5" width="15.5" style="1" customWidth="1"/>
    <col min="6" max="16384" width="9" style="1"/>
  </cols>
  <sheetData>
    <row r="1" spans="1:5" ht="25.5">
      <c r="A1" s="113" t="s">
        <v>38</v>
      </c>
      <c r="B1" s="114"/>
      <c r="C1" s="114"/>
      <c r="D1" s="114"/>
      <c r="E1" s="115"/>
    </row>
    <row r="2" spans="1:5" ht="11.25" customHeight="1">
      <c r="A2" s="2"/>
      <c r="B2" s="3"/>
      <c r="C2" s="2"/>
      <c r="D2" s="2"/>
      <c r="E2" s="2"/>
    </row>
    <row r="3" spans="1:5" ht="31.5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105" t="s">
        <v>2</v>
      </c>
      <c r="B4" s="116"/>
      <c r="C4" s="117"/>
      <c r="D4" s="8" t="s">
        <v>3</v>
      </c>
      <c r="E4" s="9" t="s">
        <v>4</v>
      </c>
    </row>
    <row r="5" spans="1:5" ht="16.5" customHeight="1">
      <c r="A5" s="118" t="s">
        <v>5</v>
      </c>
      <c r="B5" s="119"/>
      <c r="C5" s="120"/>
      <c r="D5" s="10" t="str">
        <f>C26</f>
        <v>10건</v>
      </c>
      <c r="E5" s="11">
        <f>E26</f>
        <v>3566596</v>
      </c>
    </row>
    <row r="6" spans="1:5" ht="16.5" customHeight="1">
      <c r="A6" s="121" t="s">
        <v>6</v>
      </c>
      <c r="B6" s="122"/>
      <c r="C6" s="123"/>
      <c r="D6" s="7" t="str">
        <f>C40</f>
        <v>12건</v>
      </c>
      <c r="E6" s="6">
        <f>E40</f>
        <v>3698100</v>
      </c>
    </row>
    <row r="7" spans="1:5" ht="18" customHeight="1">
      <c r="A7" s="124" t="s">
        <v>7</v>
      </c>
      <c r="B7" s="125"/>
      <c r="C7" s="126"/>
      <c r="D7" s="12" t="str">
        <f>C41</f>
        <v>22건</v>
      </c>
      <c r="E7" s="13">
        <f>E41</f>
        <v>7264696</v>
      </c>
    </row>
    <row r="8" spans="1:5" ht="9" customHeight="1">
      <c r="A8" s="2"/>
      <c r="B8" s="3"/>
      <c r="C8" s="2"/>
      <c r="D8" s="2"/>
      <c r="E8" s="2"/>
    </row>
    <row r="9" spans="1:5" ht="33" customHeight="1">
      <c r="A9" s="4" t="s">
        <v>8</v>
      </c>
      <c r="B9" s="3"/>
      <c r="C9" s="2"/>
      <c r="D9" s="2"/>
      <c r="E9" s="2"/>
    </row>
    <row r="10" spans="1:5" ht="18.75" customHeight="1">
      <c r="A10" s="58" t="s">
        <v>9</v>
      </c>
      <c r="B10" s="58" t="s">
        <v>10</v>
      </c>
      <c r="C10" s="105" t="s">
        <v>11</v>
      </c>
      <c r="D10" s="106"/>
      <c r="E10" s="58" t="s">
        <v>12</v>
      </c>
    </row>
    <row r="11" spans="1:5" s="18" customFormat="1" ht="19.5" customHeight="1">
      <c r="A11" s="144" t="s">
        <v>20</v>
      </c>
      <c r="B11" s="57">
        <v>42675</v>
      </c>
      <c r="C11" s="111" t="s">
        <v>39</v>
      </c>
      <c r="D11" s="112"/>
      <c r="E11" s="56">
        <v>304000</v>
      </c>
    </row>
    <row r="12" spans="1:5" ht="19.5" customHeight="1">
      <c r="A12" s="145"/>
      <c r="B12" s="50">
        <v>42677</v>
      </c>
      <c r="C12" s="108" t="s">
        <v>41</v>
      </c>
      <c r="D12" s="147"/>
      <c r="E12" s="51">
        <v>350000</v>
      </c>
    </row>
    <row r="13" spans="1:5" ht="18" customHeight="1">
      <c r="A13" s="145"/>
      <c r="B13" s="107">
        <v>42683</v>
      </c>
      <c r="C13" s="108" t="s">
        <v>43</v>
      </c>
      <c r="D13" s="109"/>
      <c r="E13" s="110">
        <v>348000</v>
      </c>
    </row>
    <row r="14" spans="1:5" ht="19.5" hidden="1" customHeight="1">
      <c r="A14" s="145"/>
      <c r="B14" s="107"/>
      <c r="C14" s="108"/>
      <c r="D14" s="109"/>
      <c r="E14" s="110"/>
    </row>
    <row r="15" spans="1:5" ht="19.5" hidden="1" customHeight="1">
      <c r="A15" s="145"/>
      <c r="B15" s="107"/>
      <c r="C15" s="108"/>
      <c r="D15" s="109"/>
      <c r="E15" s="110"/>
    </row>
    <row r="16" spans="1:5" ht="19.5" hidden="1" customHeight="1">
      <c r="A16" s="145"/>
      <c r="B16" s="107"/>
      <c r="C16" s="108"/>
      <c r="D16" s="109"/>
      <c r="E16" s="110"/>
    </row>
    <row r="17" spans="1:5" ht="19.5" hidden="1" customHeight="1">
      <c r="A17" s="145"/>
      <c r="B17" s="107"/>
      <c r="C17" s="108"/>
      <c r="D17" s="109"/>
      <c r="E17" s="110"/>
    </row>
    <row r="18" spans="1:5" ht="19.5" customHeight="1">
      <c r="A18" s="145"/>
      <c r="B18" s="19">
        <v>42685</v>
      </c>
      <c r="C18" s="111" t="s">
        <v>45</v>
      </c>
      <c r="D18" s="112"/>
      <c r="E18" s="51">
        <v>400000</v>
      </c>
    </row>
    <row r="19" spans="1:5" ht="19.5" customHeight="1">
      <c r="A19" s="145"/>
      <c r="B19" s="19">
        <v>42685</v>
      </c>
      <c r="C19" s="111" t="s">
        <v>40</v>
      </c>
      <c r="D19" s="112"/>
      <c r="E19" s="20">
        <v>477200</v>
      </c>
    </row>
    <row r="20" spans="1:5" ht="19.5" customHeight="1">
      <c r="A20" s="145"/>
      <c r="B20" s="57">
        <v>42693</v>
      </c>
      <c r="C20" s="41" t="s">
        <v>46</v>
      </c>
      <c r="D20" s="40"/>
      <c r="E20" s="56">
        <v>68846</v>
      </c>
    </row>
    <row r="21" spans="1:5" ht="19.5" customHeight="1">
      <c r="A21" s="145"/>
      <c r="B21" s="19">
        <v>42696</v>
      </c>
      <c r="C21" s="41" t="s">
        <v>23</v>
      </c>
      <c r="D21" s="40"/>
      <c r="E21" s="20">
        <v>406000</v>
      </c>
    </row>
    <row r="22" spans="1:5" ht="19.5" customHeight="1">
      <c r="A22" s="145"/>
      <c r="B22" s="19">
        <v>42698</v>
      </c>
      <c r="C22" s="111" t="s">
        <v>48</v>
      </c>
      <c r="D22" s="112"/>
      <c r="E22" s="20">
        <v>410000</v>
      </c>
    </row>
    <row r="23" spans="1:5" ht="19.5" customHeight="1">
      <c r="A23" s="145"/>
      <c r="B23" s="148">
        <v>42698</v>
      </c>
      <c r="C23" s="111" t="s">
        <v>45</v>
      </c>
      <c r="D23" s="112"/>
      <c r="E23" s="130">
        <v>402550</v>
      </c>
    </row>
    <row r="24" spans="1:5" ht="0.75" customHeight="1">
      <c r="A24" s="145"/>
      <c r="B24" s="148"/>
      <c r="C24" s="111"/>
      <c r="D24" s="112"/>
      <c r="E24" s="130"/>
    </row>
    <row r="25" spans="1:5" ht="19.5" customHeight="1">
      <c r="A25" s="145"/>
      <c r="B25" s="57">
        <v>42702</v>
      </c>
      <c r="C25" s="39" t="s">
        <v>44</v>
      </c>
      <c r="D25" s="40"/>
      <c r="E25" s="56">
        <v>400000</v>
      </c>
    </row>
    <row r="26" spans="1:5" ht="18" customHeight="1">
      <c r="A26" s="146"/>
      <c r="B26" s="14" t="s">
        <v>13</v>
      </c>
      <c r="C26" s="131" t="s">
        <v>26</v>
      </c>
      <c r="D26" s="132"/>
      <c r="E26" s="15">
        <f>SUM(E11:E25)</f>
        <v>3566596</v>
      </c>
    </row>
    <row r="27" spans="1:5" ht="18.75" customHeight="1">
      <c r="A27" s="133" t="s">
        <v>21</v>
      </c>
      <c r="B27" s="50">
        <v>42675</v>
      </c>
      <c r="C27" s="108" t="s">
        <v>54</v>
      </c>
      <c r="D27" s="147"/>
      <c r="E27" s="51">
        <v>234000</v>
      </c>
    </row>
    <row r="28" spans="1:5" ht="18.75" customHeight="1">
      <c r="A28" s="134"/>
      <c r="B28" s="45">
        <v>42676</v>
      </c>
      <c r="C28" s="41" t="s">
        <v>22</v>
      </c>
      <c r="D28" s="40"/>
      <c r="E28" s="47">
        <v>300000</v>
      </c>
    </row>
    <row r="29" spans="1:5" ht="18.75" customHeight="1">
      <c r="A29" s="134"/>
      <c r="B29" s="136">
        <v>42682</v>
      </c>
      <c r="C29" s="138" t="s">
        <v>22</v>
      </c>
      <c r="D29" s="139"/>
      <c r="E29" s="142">
        <v>388000</v>
      </c>
    </row>
    <row r="30" spans="1:5" ht="18.75" hidden="1" customHeight="1">
      <c r="A30" s="134"/>
      <c r="B30" s="137"/>
      <c r="C30" s="140"/>
      <c r="D30" s="141"/>
      <c r="E30" s="143"/>
    </row>
    <row r="31" spans="1:5" ht="18.75" customHeight="1">
      <c r="A31" s="134"/>
      <c r="B31" s="57">
        <v>42682</v>
      </c>
      <c r="C31" s="41" t="s">
        <v>17</v>
      </c>
      <c r="D31" s="42"/>
      <c r="E31" s="56">
        <v>254000</v>
      </c>
    </row>
    <row r="32" spans="1:5" ht="18.75" customHeight="1">
      <c r="A32" s="134"/>
      <c r="B32" s="46">
        <v>42683</v>
      </c>
      <c r="C32" s="54" t="s">
        <v>42</v>
      </c>
      <c r="D32" s="55"/>
      <c r="E32" s="48">
        <v>400000</v>
      </c>
    </row>
    <row r="33" spans="1:5" ht="18.75" customHeight="1">
      <c r="A33" s="134"/>
      <c r="B33" s="57">
        <v>42695</v>
      </c>
      <c r="C33" s="41" t="s">
        <v>16</v>
      </c>
      <c r="D33" s="42"/>
      <c r="E33" s="56">
        <v>480000</v>
      </c>
    </row>
    <row r="34" spans="1:5" ht="18.75" customHeight="1">
      <c r="A34" s="134"/>
      <c r="B34" s="57">
        <v>42695</v>
      </c>
      <c r="C34" s="41" t="s">
        <v>49</v>
      </c>
      <c r="D34" s="42"/>
      <c r="E34" s="56">
        <v>420000</v>
      </c>
    </row>
    <row r="35" spans="1:5" ht="18.75" customHeight="1">
      <c r="A35" s="134"/>
      <c r="B35" s="57">
        <v>42696</v>
      </c>
      <c r="C35" s="41" t="s">
        <v>47</v>
      </c>
      <c r="D35" s="42"/>
      <c r="E35" s="56">
        <v>188100</v>
      </c>
    </row>
    <row r="36" spans="1:5" ht="18.75" customHeight="1">
      <c r="A36" s="134"/>
      <c r="B36" s="57">
        <v>42697</v>
      </c>
      <c r="C36" s="41" t="s">
        <v>36</v>
      </c>
      <c r="D36" s="42"/>
      <c r="E36" s="56">
        <v>67000</v>
      </c>
    </row>
    <row r="37" spans="1:5" ht="18.75" customHeight="1">
      <c r="A37" s="134"/>
      <c r="B37" s="57">
        <v>42697</v>
      </c>
      <c r="C37" s="41" t="s">
        <v>50</v>
      </c>
      <c r="D37" s="42"/>
      <c r="E37" s="56">
        <v>297000</v>
      </c>
    </row>
    <row r="38" spans="1:5" ht="18.75" customHeight="1">
      <c r="A38" s="134"/>
      <c r="B38" s="57">
        <v>42699</v>
      </c>
      <c r="C38" s="41" t="s">
        <v>51</v>
      </c>
      <c r="D38" s="42"/>
      <c r="E38" s="56">
        <v>410000</v>
      </c>
    </row>
    <row r="39" spans="1:5" ht="18.75" customHeight="1">
      <c r="A39" s="134"/>
      <c r="B39" s="57">
        <v>42699</v>
      </c>
      <c r="C39" s="41" t="s">
        <v>17</v>
      </c>
      <c r="D39" s="42"/>
      <c r="E39" s="56">
        <v>260000</v>
      </c>
    </row>
    <row r="40" spans="1:5" ht="18" customHeight="1">
      <c r="A40" s="135"/>
      <c r="B40" s="16" t="s">
        <v>13</v>
      </c>
      <c r="C40" s="127" t="s">
        <v>52</v>
      </c>
      <c r="D40" s="128"/>
      <c r="E40" s="15">
        <f>SUM(E27:E39)</f>
        <v>3698100</v>
      </c>
    </row>
    <row r="41" spans="1:5" ht="18.75" customHeight="1">
      <c r="A41" s="124" t="s">
        <v>14</v>
      </c>
      <c r="B41" s="129"/>
      <c r="C41" s="124" t="s">
        <v>53</v>
      </c>
      <c r="D41" s="129"/>
      <c r="E41" s="17">
        <f>SUM(E26,E40)</f>
        <v>7264696</v>
      </c>
    </row>
    <row r="42" spans="1:5" ht="20.100000000000001" customHeight="1"/>
    <row r="43" spans="1:5" ht="20.100000000000001" customHeight="1"/>
  </sheetData>
  <mergeCells count="27">
    <mergeCell ref="C10:D10"/>
    <mergeCell ref="A1:E1"/>
    <mergeCell ref="A4:C4"/>
    <mergeCell ref="A5:C5"/>
    <mergeCell ref="A6:C6"/>
    <mergeCell ref="A7:C7"/>
    <mergeCell ref="E13:E17"/>
    <mergeCell ref="C18:D18"/>
    <mergeCell ref="C19:D19"/>
    <mergeCell ref="C22:D22"/>
    <mergeCell ref="B23:B24"/>
    <mergeCell ref="A41:B41"/>
    <mergeCell ref="C41:D41"/>
    <mergeCell ref="C27:D27"/>
    <mergeCell ref="C23:D24"/>
    <mergeCell ref="E23:E24"/>
    <mergeCell ref="C26:D26"/>
    <mergeCell ref="A27:A40"/>
    <mergeCell ref="B29:B30"/>
    <mergeCell ref="C29:D30"/>
    <mergeCell ref="E29:E30"/>
    <mergeCell ref="C40:D40"/>
    <mergeCell ref="A11:A26"/>
    <mergeCell ref="C11:D11"/>
    <mergeCell ref="C12:D12"/>
    <mergeCell ref="B13:B17"/>
    <mergeCell ref="C13:D17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5"/>
  <sheetViews>
    <sheetView workbookViewId="0">
      <selection activeCell="E30" sqref="E30"/>
    </sheetView>
  </sheetViews>
  <sheetFormatPr defaultRowHeight="12.75"/>
  <cols>
    <col min="1" max="1" width="15.625" style="1" customWidth="1"/>
    <col min="2" max="2" width="13" style="1" customWidth="1"/>
    <col min="3" max="3" width="18.125" style="1" customWidth="1"/>
    <col min="4" max="4" width="17.875" style="1" customWidth="1"/>
    <col min="5" max="5" width="15.5" style="1" customWidth="1"/>
    <col min="6" max="16384" width="9" style="1"/>
  </cols>
  <sheetData>
    <row r="1" spans="1:5" ht="25.5">
      <c r="A1" s="113" t="s">
        <v>55</v>
      </c>
      <c r="B1" s="114"/>
      <c r="C1" s="114"/>
      <c r="D1" s="114"/>
      <c r="E1" s="115"/>
    </row>
    <row r="2" spans="1:5" ht="11.25" customHeight="1">
      <c r="A2" s="2"/>
      <c r="B2" s="3"/>
      <c r="C2" s="2"/>
      <c r="D2" s="2"/>
      <c r="E2" s="2"/>
    </row>
    <row r="3" spans="1:5" ht="31.5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105" t="s">
        <v>2</v>
      </c>
      <c r="B4" s="116"/>
      <c r="C4" s="117"/>
      <c r="D4" s="8" t="s">
        <v>3</v>
      </c>
      <c r="E4" s="9" t="s">
        <v>4</v>
      </c>
    </row>
    <row r="5" spans="1:5" ht="16.5" customHeight="1">
      <c r="A5" s="118" t="s">
        <v>5</v>
      </c>
      <c r="B5" s="119"/>
      <c r="C5" s="120"/>
      <c r="D5" s="10" t="str">
        <f>C28</f>
        <v>12건</v>
      </c>
      <c r="E5" s="11">
        <f>E28</f>
        <v>3486295</v>
      </c>
    </row>
    <row r="6" spans="1:5" ht="16.5" customHeight="1">
      <c r="A6" s="121" t="s">
        <v>6</v>
      </c>
      <c r="B6" s="122"/>
      <c r="C6" s="123"/>
      <c r="D6" s="7" t="str">
        <f>C42</f>
        <v>12건</v>
      </c>
      <c r="E6" s="6">
        <f>E42</f>
        <v>3155150</v>
      </c>
    </row>
    <row r="7" spans="1:5" ht="18" customHeight="1">
      <c r="A7" s="124" t="s">
        <v>7</v>
      </c>
      <c r="B7" s="125"/>
      <c r="C7" s="126"/>
      <c r="D7" s="12" t="str">
        <f>C43</f>
        <v>24건</v>
      </c>
      <c r="E7" s="13">
        <f>E43</f>
        <v>6641445</v>
      </c>
    </row>
    <row r="8" spans="1:5" ht="9" customHeight="1">
      <c r="A8" s="2"/>
      <c r="B8" s="3"/>
      <c r="C8" s="2"/>
      <c r="D8" s="2"/>
      <c r="E8" s="2"/>
    </row>
    <row r="9" spans="1:5" ht="33" customHeight="1">
      <c r="A9" s="4" t="s">
        <v>8</v>
      </c>
      <c r="B9" s="3"/>
      <c r="C9" s="2"/>
      <c r="D9" s="2"/>
      <c r="E9" s="2"/>
    </row>
    <row r="10" spans="1:5" ht="18.75" customHeight="1">
      <c r="A10" s="58" t="s">
        <v>9</v>
      </c>
      <c r="B10" s="58" t="s">
        <v>10</v>
      </c>
      <c r="C10" s="105" t="s">
        <v>11</v>
      </c>
      <c r="D10" s="106"/>
      <c r="E10" s="58" t="s">
        <v>12</v>
      </c>
    </row>
    <row r="11" spans="1:5" s="18" customFormat="1" ht="19.5" customHeight="1">
      <c r="A11" s="144" t="s">
        <v>20</v>
      </c>
      <c r="B11" s="57">
        <v>42705</v>
      </c>
      <c r="C11" s="111" t="s">
        <v>29</v>
      </c>
      <c r="D11" s="112"/>
      <c r="E11" s="56">
        <v>350000</v>
      </c>
    </row>
    <row r="12" spans="1:5" ht="19.5" customHeight="1">
      <c r="A12" s="145"/>
      <c r="B12" s="50">
        <v>42712</v>
      </c>
      <c r="C12" s="108" t="s">
        <v>18</v>
      </c>
      <c r="D12" s="147"/>
      <c r="E12" s="51">
        <v>218000</v>
      </c>
    </row>
    <row r="13" spans="1:5" ht="18" customHeight="1">
      <c r="A13" s="145"/>
      <c r="B13" s="107">
        <v>42713</v>
      </c>
      <c r="C13" s="108" t="s">
        <v>40</v>
      </c>
      <c r="D13" s="109"/>
      <c r="E13" s="110">
        <v>300000</v>
      </c>
    </row>
    <row r="14" spans="1:5" ht="19.5" hidden="1" customHeight="1">
      <c r="A14" s="145"/>
      <c r="B14" s="107"/>
      <c r="C14" s="108"/>
      <c r="D14" s="109"/>
      <c r="E14" s="110"/>
    </row>
    <row r="15" spans="1:5" ht="19.5" hidden="1" customHeight="1">
      <c r="A15" s="145"/>
      <c r="B15" s="107"/>
      <c r="C15" s="108"/>
      <c r="D15" s="109"/>
      <c r="E15" s="110"/>
    </row>
    <row r="16" spans="1:5" ht="19.5" hidden="1" customHeight="1">
      <c r="A16" s="145"/>
      <c r="B16" s="107"/>
      <c r="C16" s="108"/>
      <c r="D16" s="109"/>
      <c r="E16" s="110"/>
    </row>
    <row r="17" spans="1:5" ht="19.5" hidden="1" customHeight="1">
      <c r="A17" s="145"/>
      <c r="B17" s="107"/>
      <c r="C17" s="108"/>
      <c r="D17" s="109"/>
      <c r="E17" s="110"/>
    </row>
    <row r="18" spans="1:5" ht="19.5" customHeight="1">
      <c r="A18" s="145"/>
      <c r="B18" s="19">
        <v>42716</v>
      </c>
      <c r="C18" s="111" t="s">
        <v>48</v>
      </c>
      <c r="D18" s="112"/>
      <c r="E18" s="51">
        <v>333400</v>
      </c>
    </row>
    <row r="19" spans="1:5" ht="19.5" customHeight="1">
      <c r="A19" s="145"/>
      <c r="B19" s="19">
        <v>42718</v>
      </c>
      <c r="C19" s="111" t="s">
        <v>46</v>
      </c>
      <c r="D19" s="112"/>
      <c r="E19" s="20">
        <v>303895</v>
      </c>
    </row>
    <row r="20" spans="1:5" ht="19.5" customHeight="1">
      <c r="A20" s="145"/>
      <c r="B20" s="57">
        <v>42724</v>
      </c>
      <c r="C20" s="41" t="s">
        <v>40</v>
      </c>
      <c r="D20" s="40"/>
      <c r="E20" s="56">
        <v>280000</v>
      </c>
    </row>
    <row r="21" spans="1:5" ht="19.5" customHeight="1">
      <c r="A21" s="145"/>
      <c r="B21" s="19">
        <v>42726</v>
      </c>
      <c r="C21" s="111" t="s">
        <v>40</v>
      </c>
      <c r="D21" s="112"/>
      <c r="E21" s="20">
        <v>290000</v>
      </c>
    </row>
    <row r="22" spans="1:5" ht="19.5" customHeight="1">
      <c r="A22" s="145"/>
      <c r="B22" s="148">
        <v>42727</v>
      </c>
      <c r="C22" s="111" t="s">
        <v>48</v>
      </c>
      <c r="D22" s="112"/>
      <c r="E22" s="130">
        <v>168000</v>
      </c>
    </row>
    <row r="23" spans="1:5" ht="0.75" customHeight="1">
      <c r="A23" s="145"/>
      <c r="B23" s="148"/>
      <c r="C23" s="111"/>
      <c r="D23" s="112"/>
      <c r="E23" s="130"/>
    </row>
    <row r="24" spans="1:5" ht="19.5" customHeight="1">
      <c r="A24" s="145"/>
      <c r="B24" s="57">
        <v>42727</v>
      </c>
      <c r="C24" s="39" t="s">
        <v>44</v>
      </c>
      <c r="D24" s="40"/>
      <c r="E24" s="56">
        <v>296000</v>
      </c>
    </row>
    <row r="25" spans="1:5" ht="19.5" customHeight="1">
      <c r="A25" s="145"/>
      <c r="B25" s="57">
        <v>42731</v>
      </c>
      <c r="C25" s="39" t="s">
        <v>48</v>
      </c>
      <c r="D25" s="40"/>
      <c r="E25" s="56">
        <v>390000</v>
      </c>
    </row>
    <row r="26" spans="1:5" ht="19.5" customHeight="1">
      <c r="A26" s="145"/>
      <c r="B26" s="57">
        <v>42733</v>
      </c>
      <c r="C26" s="39" t="s">
        <v>45</v>
      </c>
      <c r="D26" s="40"/>
      <c r="E26" s="56">
        <v>337000</v>
      </c>
    </row>
    <row r="27" spans="1:5" ht="19.5" customHeight="1">
      <c r="A27" s="145"/>
      <c r="B27" s="57">
        <v>42734</v>
      </c>
      <c r="C27" s="39" t="s">
        <v>44</v>
      </c>
      <c r="D27" s="40"/>
      <c r="E27" s="56">
        <v>220000</v>
      </c>
    </row>
    <row r="28" spans="1:5" ht="18" customHeight="1">
      <c r="A28" s="146"/>
      <c r="B28" s="14" t="s">
        <v>13</v>
      </c>
      <c r="C28" s="131" t="s">
        <v>58</v>
      </c>
      <c r="D28" s="132"/>
      <c r="E28" s="15">
        <f>SUM(E11:E27)</f>
        <v>3486295</v>
      </c>
    </row>
    <row r="29" spans="1:5" ht="18.75" customHeight="1">
      <c r="A29" s="133" t="s">
        <v>21</v>
      </c>
      <c r="B29" s="49">
        <v>42706</v>
      </c>
      <c r="C29" s="41" t="s">
        <v>22</v>
      </c>
      <c r="D29" s="43"/>
      <c r="E29" s="44">
        <v>177000</v>
      </c>
    </row>
    <row r="30" spans="1:5" ht="18.75" customHeight="1">
      <c r="A30" s="134"/>
      <c r="B30" s="45">
        <v>42709</v>
      </c>
      <c r="C30" s="41" t="s">
        <v>47</v>
      </c>
      <c r="D30" s="40"/>
      <c r="E30" s="47">
        <v>82000</v>
      </c>
    </row>
    <row r="31" spans="1:5" ht="18.75" customHeight="1">
      <c r="A31" s="134"/>
      <c r="B31" s="136">
        <v>42709</v>
      </c>
      <c r="C31" s="138" t="s">
        <v>56</v>
      </c>
      <c r="D31" s="139"/>
      <c r="E31" s="142">
        <v>293000</v>
      </c>
    </row>
    <row r="32" spans="1:5" ht="18.75" hidden="1" customHeight="1">
      <c r="A32" s="134"/>
      <c r="B32" s="137"/>
      <c r="C32" s="140"/>
      <c r="D32" s="141"/>
      <c r="E32" s="143"/>
    </row>
    <row r="33" spans="1:5" ht="18.75" customHeight="1">
      <c r="A33" s="134"/>
      <c r="B33" s="57">
        <v>42710</v>
      </c>
      <c r="C33" s="41" t="s">
        <v>51</v>
      </c>
      <c r="D33" s="42"/>
      <c r="E33" s="56">
        <v>284000</v>
      </c>
    </row>
    <row r="34" spans="1:5" ht="18.75" customHeight="1">
      <c r="A34" s="134"/>
      <c r="B34" s="46">
        <v>42712</v>
      </c>
      <c r="C34" s="54" t="s">
        <v>22</v>
      </c>
      <c r="D34" s="55"/>
      <c r="E34" s="48">
        <v>269000</v>
      </c>
    </row>
    <row r="35" spans="1:5" ht="18.75" customHeight="1">
      <c r="A35" s="134"/>
      <c r="B35" s="57">
        <v>42723</v>
      </c>
      <c r="C35" s="41" t="s">
        <v>16</v>
      </c>
      <c r="D35" s="42"/>
      <c r="E35" s="56">
        <v>470000</v>
      </c>
    </row>
    <row r="36" spans="1:5" ht="18.75" customHeight="1">
      <c r="A36" s="134"/>
      <c r="B36" s="57">
        <v>42723</v>
      </c>
      <c r="C36" s="41" t="s">
        <v>54</v>
      </c>
      <c r="D36" s="42"/>
      <c r="E36" s="56">
        <v>390000</v>
      </c>
    </row>
    <row r="37" spans="1:5" ht="18.75" customHeight="1">
      <c r="A37" s="134"/>
      <c r="B37" s="57">
        <v>42726</v>
      </c>
      <c r="C37" s="41" t="s">
        <v>34</v>
      </c>
      <c r="D37" s="42"/>
      <c r="E37" s="56">
        <v>347400</v>
      </c>
    </row>
    <row r="38" spans="1:5" ht="18.75" customHeight="1">
      <c r="A38" s="134"/>
      <c r="B38" s="57">
        <v>42730</v>
      </c>
      <c r="C38" s="41" t="s">
        <v>47</v>
      </c>
      <c r="D38" s="42"/>
      <c r="E38" s="56">
        <v>124000</v>
      </c>
    </row>
    <row r="39" spans="1:5" ht="18.75" customHeight="1">
      <c r="A39" s="134"/>
      <c r="B39" s="57">
        <v>42730</v>
      </c>
      <c r="C39" s="41" t="s">
        <v>42</v>
      </c>
      <c r="D39" s="42"/>
      <c r="E39" s="56">
        <v>93750</v>
      </c>
    </row>
    <row r="40" spans="1:5" ht="18.75" customHeight="1">
      <c r="A40" s="134"/>
      <c r="B40" s="57">
        <v>42733</v>
      </c>
      <c r="C40" s="41" t="s">
        <v>54</v>
      </c>
      <c r="D40" s="42"/>
      <c r="E40" s="56">
        <v>485000</v>
      </c>
    </row>
    <row r="41" spans="1:5" ht="18.75" customHeight="1">
      <c r="A41" s="134"/>
      <c r="B41" s="45">
        <v>42734</v>
      </c>
      <c r="C41" s="52" t="s">
        <v>57</v>
      </c>
      <c r="D41" s="53"/>
      <c r="E41" s="47">
        <v>140000</v>
      </c>
    </row>
    <row r="42" spans="1:5" ht="18" customHeight="1">
      <c r="A42" s="135"/>
      <c r="B42" s="16" t="s">
        <v>13</v>
      </c>
      <c r="C42" s="127" t="s">
        <v>52</v>
      </c>
      <c r="D42" s="128"/>
      <c r="E42" s="15">
        <f>SUM(E29:E41)</f>
        <v>3155150</v>
      </c>
    </row>
    <row r="43" spans="1:5" ht="18.75" customHeight="1">
      <c r="A43" s="124" t="s">
        <v>14</v>
      </c>
      <c r="B43" s="129"/>
      <c r="C43" s="124" t="s">
        <v>25</v>
      </c>
      <c r="D43" s="129"/>
      <c r="E43" s="17">
        <f>SUM(E28,E42)</f>
        <v>6641445</v>
      </c>
    </row>
    <row r="44" spans="1:5" ht="20.100000000000001" customHeight="1"/>
    <row r="45" spans="1:5" ht="20.100000000000001" customHeight="1"/>
  </sheetData>
  <mergeCells count="26">
    <mergeCell ref="C18:D18"/>
    <mergeCell ref="C19:D19"/>
    <mergeCell ref="C21:D21"/>
    <mergeCell ref="B22:B23"/>
    <mergeCell ref="A1:E1"/>
    <mergeCell ref="A4:C4"/>
    <mergeCell ref="A5:C5"/>
    <mergeCell ref="A6:C6"/>
    <mergeCell ref="A7:C7"/>
    <mergeCell ref="C10:D10"/>
    <mergeCell ref="A43:B43"/>
    <mergeCell ref="C43:D43"/>
    <mergeCell ref="C22:D23"/>
    <mergeCell ref="E22:E23"/>
    <mergeCell ref="C28:D28"/>
    <mergeCell ref="A29:A42"/>
    <mergeCell ref="B31:B32"/>
    <mergeCell ref="C31:D32"/>
    <mergeCell ref="E31:E32"/>
    <mergeCell ref="C42:D42"/>
    <mergeCell ref="A11:A28"/>
    <mergeCell ref="C11:D11"/>
    <mergeCell ref="C12:D12"/>
    <mergeCell ref="B13:B17"/>
    <mergeCell ref="C13:D17"/>
    <mergeCell ref="E13:E17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63"/>
  <sheetViews>
    <sheetView workbookViewId="0">
      <selection activeCell="I12" sqref="I12"/>
    </sheetView>
  </sheetViews>
  <sheetFormatPr defaultRowHeight="12.75"/>
  <cols>
    <col min="1" max="1" width="15.625" style="59" customWidth="1"/>
    <col min="2" max="2" width="13" style="59" customWidth="1"/>
    <col min="3" max="3" width="18.125" style="59" customWidth="1"/>
    <col min="4" max="4" width="17.125" style="59" customWidth="1"/>
    <col min="5" max="5" width="15.5" style="59" customWidth="1"/>
    <col min="6" max="16384" width="9" style="59"/>
  </cols>
  <sheetData>
    <row r="1" spans="1:6" ht="25.5">
      <c r="A1" s="113" t="s">
        <v>60</v>
      </c>
      <c r="B1" s="114"/>
      <c r="C1" s="114"/>
      <c r="D1" s="114"/>
      <c r="E1" s="115"/>
    </row>
    <row r="2" spans="1:6" ht="20.100000000000001" customHeight="1">
      <c r="A2" s="60"/>
      <c r="B2" s="61"/>
      <c r="C2" s="60"/>
      <c r="D2" s="60"/>
      <c r="E2" s="60"/>
    </row>
    <row r="3" spans="1:6" ht="31.5" customHeight="1">
      <c r="A3" s="62" t="s">
        <v>61</v>
      </c>
      <c r="B3" s="61"/>
      <c r="C3" s="60"/>
      <c r="D3" s="60"/>
      <c r="E3" s="63" t="s">
        <v>62</v>
      </c>
    </row>
    <row r="4" spans="1:6" ht="20.100000000000001" customHeight="1">
      <c r="A4" s="105" t="s">
        <v>63</v>
      </c>
      <c r="B4" s="116"/>
      <c r="C4" s="117"/>
      <c r="D4" s="64" t="s">
        <v>64</v>
      </c>
      <c r="E4" s="65" t="s">
        <v>65</v>
      </c>
    </row>
    <row r="5" spans="1:6" ht="20.100000000000001" customHeight="1">
      <c r="A5" s="118" t="s">
        <v>66</v>
      </c>
      <c r="B5" s="119"/>
      <c r="C5" s="120"/>
      <c r="D5" s="66">
        <v>15</v>
      </c>
      <c r="E5" s="67">
        <f>SUM(E11:E30)</f>
        <v>1905400</v>
      </c>
    </row>
    <row r="6" spans="1:6" ht="20.100000000000001" customHeight="1">
      <c r="A6" s="121" t="s">
        <v>67</v>
      </c>
      <c r="B6" s="122"/>
      <c r="C6" s="123"/>
      <c r="D6" s="68">
        <v>28</v>
      </c>
      <c r="E6" s="69">
        <f>SUM(E32:E59)</f>
        <v>5029500</v>
      </c>
    </row>
    <row r="7" spans="1:6" ht="20.100000000000001" customHeight="1">
      <c r="A7" s="124" t="s">
        <v>68</v>
      </c>
      <c r="B7" s="125"/>
      <c r="C7" s="126"/>
      <c r="D7" s="70">
        <v>43</v>
      </c>
      <c r="E7" s="71">
        <f>E61</f>
        <v>6934900</v>
      </c>
    </row>
    <row r="8" spans="1:6" ht="20.100000000000001" customHeight="1">
      <c r="A8" s="60"/>
      <c r="B8" s="61"/>
      <c r="C8" s="60"/>
      <c r="D8" s="60"/>
      <c r="E8" s="60"/>
    </row>
    <row r="9" spans="1:6" ht="33" customHeight="1">
      <c r="A9" s="62" t="s">
        <v>69</v>
      </c>
      <c r="B9" s="61"/>
      <c r="C9" s="60"/>
      <c r="D9" s="60"/>
      <c r="E9" s="60"/>
    </row>
    <row r="10" spans="1:6" ht="21.75" customHeight="1">
      <c r="A10" s="72" t="s">
        <v>70</v>
      </c>
      <c r="B10" s="72" t="s">
        <v>71</v>
      </c>
      <c r="C10" s="105" t="s">
        <v>72</v>
      </c>
      <c r="D10" s="106"/>
      <c r="E10" s="72" t="s">
        <v>73</v>
      </c>
      <c r="F10" s="83"/>
    </row>
    <row r="11" spans="1:6" s="83" customFormat="1" ht="24.75" customHeight="1">
      <c r="A11" s="144" t="s">
        <v>74</v>
      </c>
      <c r="B11" s="73">
        <v>42647</v>
      </c>
      <c r="C11" s="111" t="s">
        <v>75</v>
      </c>
      <c r="D11" s="112"/>
      <c r="E11" s="74">
        <v>60000</v>
      </c>
    </row>
    <row r="12" spans="1:6" ht="24.75" customHeight="1">
      <c r="A12" s="145"/>
      <c r="B12" s="84">
        <v>42649</v>
      </c>
      <c r="C12" s="108" t="s">
        <v>76</v>
      </c>
      <c r="D12" s="147"/>
      <c r="E12" s="85">
        <v>116000</v>
      </c>
      <c r="F12" s="83"/>
    </row>
    <row r="13" spans="1:6" ht="24" customHeight="1">
      <c r="A13" s="145"/>
      <c r="B13" s="107">
        <v>42650</v>
      </c>
      <c r="C13" s="108" t="s">
        <v>77</v>
      </c>
      <c r="D13" s="109"/>
      <c r="E13" s="110">
        <v>90000</v>
      </c>
      <c r="F13" s="83"/>
    </row>
    <row r="14" spans="1:6" ht="24.75" hidden="1" customHeight="1">
      <c r="A14" s="145"/>
      <c r="B14" s="107"/>
      <c r="C14" s="108"/>
      <c r="D14" s="109"/>
      <c r="E14" s="110"/>
      <c r="F14" s="83"/>
    </row>
    <row r="15" spans="1:6" ht="24.75" hidden="1" customHeight="1">
      <c r="A15" s="145"/>
      <c r="B15" s="107"/>
      <c r="C15" s="108"/>
      <c r="D15" s="109"/>
      <c r="E15" s="110"/>
      <c r="F15" s="83"/>
    </row>
    <row r="16" spans="1:6" ht="24.75" hidden="1" customHeight="1">
      <c r="A16" s="145"/>
      <c r="B16" s="107"/>
      <c r="C16" s="108"/>
      <c r="D16" s="109"/>
      <c r="E16" s="110"/>
      <c r="F16" s="83"/>
    </row>
    <row r="17" spans="1:6" ht="24.75" hidden="1" customHeight="1">
      <c r="A17" s="145"/>
      <c r="B17" s="107"/>
      <c r="C17" s="108"/>
      <c r="D17" s="109"/>
      <c r="E17" s="110"/>
      <c r="F17" s="83"/>
    </row>
    <row r="18" spans="1:6" ht="24.75" customHeight="1">
      <c r="A18" s="145"/>
      <c r="B18" s="86">
        <v>42653</v>
      </c>
      <c r="C18" s="111" t="s">
        <v>78</v>
      </c>
      <c r="D18" s="112"/>
      <c r="E18" s="85">
        <v>34500</v>
      </c>
      <c r="F18" s="83"/>
    </row>
    <row r="19" spans="1:6" ht="24.75" customHeight="1">
      <c r="A19" s="145"/>
      <c r="B19" s="86">
        <v>42653</v>
      </c>
      <c r="C19" s="111" t="s">
        <v>79</v>
      </c>
      <c r="D19" s="112"/>
      <c r="E19" s="87">
        <v>195000</v>
      </c>
      <c r="F19" s="83"/>
    </row>
    <row r="20" spans="1:6" ht="24.75" customHeight="1">
      <c r="A20" s="145"/>
      <c r="B20" s="73">
        <v>42654</v>
      </c>
      <c r="C20" s="151" t="s">
        <v>80</v>
      </c>
      <c r="D20" s="150"/>
      <c r="E20" s="74">
        <v>150000</v>
      </c>
      <c r="F20" s="83"/>
    </row>
    <row r="21" spans="1:6" ht="23.25" customHeight="1">
      <c r="A21" s="145"/>
      <c r="B21" s="148">
        <v>42654</v>
      </c>
      <c r="C21" s="111" t="s">
        <v>81</v>
      </c>
      <c r="D21" s="112"/>
      <c r="E21" s="130">
        <v>79000</v>
      </c>
      <c r="F21" s="83"/>
    </row>
    <row r="22" spans="1:6" ht="24.75" hidden="1" customHeight="1">
      <c r="A22" s="145"/>
      <c r="B22" s="148"/>
      <c r="C22" s="111"/>
      <c r="D22" s="112"/>
      <c r="E22" s="130"/>
      <c r="F22" s="83"/>
    </row>
    <row r="23" spans="1:6" ht="24.75" customHeight="1">
      <c r="A23" s="145"/>
      <c r="B23" s="73">
        <v>42655</v>
      </c>
      <c r="C23" s="111" t="s">
        <v>82</v>
      </c>
      <c r="D23" s="152"/>
      <c r="E23" s="74">
        <v>80000</v>
      </c>
      <c r="F23" s="83"/>
    </row>
    <row r="24" spans="1:6" ht="24.75" customHeight="1">
      <c r="A24" s="145"/>
      <c r="B24" s="73">
        <v>42656</v>
      </c>
      <c r="C24" s="111" t="s">
        <v>83</v>
      </c>
      <c r="D24" s="152"/>
      <c r="E24" s="74">
        <v>183400</v>
      </c>
      <c r="F24" s="83"/>
    </row>
    <row r="25" spans="1:6" ht="24.75" customHeight="1">
      <c r="A25" s="145"/>
      <c r="B25" s="79">
        <v>42661</v>
      </c>
      <c r="C25" s="149" t="s">
        <v>84</v>
      </c>
      <c r="D25" s="150"/>
      <c r="E25" s="80">
        <v>450000</v>
      </c>
      <c r="F25" s="83"/>
    </row>
    <row r="26" spans="1:6" ht="24.75" customHeight="1">
      <c r="A26" s="145"/>
      <c r="B26" s="79">
        <v>42662</v>
      </c>
      <c r="C26" s="149" t="s">
        <v>85</v>
      </c>
      <c r="D26" s="150"/>
      <c r="E26" s="80">
        <v>180000</v>
      </c>
      <c r="F26" s="83"/>
    </row>
    <row r="27" spans="1:6" ht="24.75" customHeight="1">
      <c r="A27" s="145"/>
      <c r="B27" s="79">
        <v>42662</v>
      </c>
      <c r="C27" s="149" t="s">
        <v>86</v>
      </c>
      <c r="D27" s="150"/>
      <c r="E27" s="80">
        <v>70000</v>
      </c>
      <c r="F27" s="83"/>
    </row>
    <row r="28" spans="1:6" ht="24.75" customHeight="1">
      <c r="A28" s="145"/>
      <c r="B28" s="79">
        <v>42663</v>
      </c>
      <c r="C28" s="149" t="s">
        <v>87</v>
      </c>
      <c r="D28" s="150"/>
      <c r="E28" s="80">
        <v>56000</v>
      </c>
      <c r="F28" s="83"/>
    </row>
    <row r="29" spans="1:6" ht="24.75" customHeight="1">
      <c r="A29" s="145"/>
      <c r="B29" s="79">
        <v>42667</v>
      </c>
      <c r="C29" s="149" t="s">
        <v>88</v>
      </c>
      <c r="D29" s="150"/>
      <c r="E29" s="80">
        <v>61500</v>
      </c>
      <c r="F29" s="83"/>
    </row>
    <row r="30" spans="1:6" ht="24.75" customHeight="1">
      <c r="A30" s="145"/>
      <c r="B30" s="73">
        <v>42671</v>
      </c>
      <c r="C30" s="149" t="s">
        <v>89</v>
      </c>
      <c r="D30" s="150"/>
      <c r="E30" s="80">
        <v>100000</v>
      </c>
      <c r="F30" s="83"/>
    </row>
    <row r="31" spans="1:6" ht="24.75" customHeight="1">
      <c r="A31" s="146"/>
      <c r="B31" s="75" t="s">
        <v>90</v>
      </c>
      <c r="C31" s="131"/>
      <c r="D31" s="132"/>
      <c r="E31" s="76">
        <f>SUM(E11:E30)</f>
        <v>1905400</v>
      </c>
      <c r="F31" s="83"/>
    </row>
    <row r="32" spans="1:6" ht="24.75" customHeight="1">
      <c r="A32" s="133" t="s">
        <v>91</v>
      </c>
      <c r="B32" s="77">
        <v>42648</v>
      </c>
      <c r="C32" s="153" t="s">
        <v>92</v>
      </c>
      <c r="D32" s="154"/>
      <c r="E32" s="78">
        <v>270000</v>
      </c>
      <c r="F32" s="83"/>
    </row>
    <row r="33" spans="1:6" ht="24.75" customHeight="1">
      <c r="A33" s="134"/>
      <c r="B33" s="79">
        <v>42648</v>
      </c>
      <c r="C33" s="151" t="s">
        <v>93</v>
      </c>
      <c r="D33" s="150"/>
      <c r="E33" s="80">
        <v>405000</v>
      </c>
      <c r="F33" s="83"/>
    </row>
    <row r="34" spans="1:6" ht="24.75" customHeight="1">
      <c r="A34" s="134"/>
      <c r="B34" s="88">
        <v>42649</v>
      </c>
      <c r="C34" s="138" t="s">
        <v>94</v>
      </c>
      <c r="D34" s="139"/>
      <c r="E34" s="91">
        <v>214000</v>
      </c>
      <c r="F34" s="83"/>
    </row>
    <row r="35" spans="1:6" ht="24.75" customHeight="1">
      <c r="A35" s="134"/>
      <c r="B35" s="88">
        <v>42649</v>
      </c>
      <c r="C35" s="151" t="s">
        <v>95</v>
      </c>
      <c r="D35" s="150"/>
      <c r="E35" s="91">
        <v>279000</v>
      </c>
      <c r="F35" s="83"/>
    </row>
    <row r="36" spans="1:6" ht="24.75" customHeight="1">
      <c r="A36" s="134"/>
      <c r="B36" s="86">
        <v>42653</v>
      </c>
      <c r="C36" s="151" t="s">
        <v>96</v>
      </c>
      <c r="D36" s="150"/>
      <c r="E36" s="95">
        <v>189000</v>
      </c>
      <c r="F36" s="83"/>
    </row>
    <row r="37" spans="1:6" ht="24.75" customHeight="1">
      <c r="A37" s="134"/>
      <c r="B37" s="86">
        <v>42654</v>
      </c>
      <c r="C37" s="111" t="s">
        <v>97</v>
      </c>
      <c r="D37" s="112"/>
      <c r="E37" s="87">
        <v>371000</v>
      </c>
      <c r="F37" s="83"/>
    </row>
    <row r="38" spans="1:6" ht="24.75" customHeight="1">
      <c r="A38" s="134"/>
      <c r="B38" s="73">
        <v>42655</v>
      </c>
      <c r="C38" s="151" t="s">
        <v>98</v>
      </c>
      <c r="D38" s="150"/>
      <c r="E38" s="74">
        <v>210000</v>
      </c>
      <c r="F38" s="83"/>
    </row>
    <row r="39" spans="1:6" ht="24.75" customHeight="1">
      <c r="A39" s="134"/>
      <c r="B39" s="73">
        <v>42656</v>
      </c>
      <c r="C39" s="151" t="s">
        <v>99</v>
      </c>
      <c r="D39" s="150"/>
      <c r="E39" s="74">
        <v>100000</v>
      </c>
      <c r="F39" s="83"/>
    </row>
    <row r="40" spans="1:6" ht="24.75" customHeight="1">
      <c r="A40" s="134"/>
      <c r="B40" s="73">
        <v>42657</v>
      </c>
      <c r="C40" s="149" t="s">
        <v>100</v>
      </c>
      <c r="D40" s="150"/>
      <c r="E40" s="74">
        <v>200000</v>
      </c>
      <c r="F40" s="83"/>
    </row>
    <row r="41" spans="1:6" ht="24.75" customHeight="1">
      <c r="A41" s="134"/>
      <c r="B41" s="73">
        <v>42657</v>
      </c>
      <c r="C41" s="149" t="s">
        <v>101</v>
      </c>
      <c r="D41" s="150"/>
      <c r="E41" s="74">
        <v>200000</v>
      </c>
      <c r="F41" s="83"/>
    </row>
    <row r="42" spans="1:6" ht="24.75" customHeight="1">
      <c r="A42" s="134"/>
      <c r="B42" s="73">
        <v>42660</v>
      </c>
      <c r="C42" s="149" t="s">
        <v>102</v>
      </c>
      <c r="D42" s="150"/>
      <c r="E42" s="74">
        <v>75000</v>
      </c>
      <c r="F42" s="83"/>
    </row>
    <row r="43" spans="1:6" ht="24.75" customHeight="1">
      <c r="A43" s="134"/>
      <c r="B43" s="73">
        <v>42660</v>
      </c>
      <c r="C43" s="149" t="s">
        <v>103</v>
      </c>
      <c r="D43" s="150"/>
      <c r="E43" s="74">
        <v>156000</v>
      </c>
      <c r="F43" s="83"/>
    </row>
    <row r="44" spans="1:6" ht="24.75" customHeight="1">
      <c r="A44" s="134"/>
      <c r="B44" s="73">
        <v>42661</v>
      </c>
      <c r="C44" s="149" t="s">
        <v>104</v>
      </c>
      <c r="D44" s="150"/>
      <c r="E44" s="74">
        <v>140000</v>
      </c>
      <c r="F44" s="83"/>
    </row>
    <row r="45" spans="1:6" ht="24.75" customHeight="1">
      <c r="A45" s="134"/>
      <c r="B45" s="73">
        <v>42661</v>
      </c>
      <c r="C45" s="149" t="s">
        <v>105</v>
      </c>
      <c r="D45" s="150"/>
      <c r="E45" s="74">
        <v>400000</v>
      </c>
      <c r="F45" s="83"/>
    </row>
    <row r="46" spans="1:6" ht="24.75" customHeight="1">
      <c r="A46" s="134"/>
      <c r="B46" s="73">
        <v>42662</v>
      </c>
      <c r="C46" s="149" t="s">
        <v>106</v>
      </c>
      <c r="D46" s="150"/>
      <c r="E46" s="74">
        <v>22100</v>
      </c>
      <c r="F46" s="83"/>
    </row>
    <row r="47" spans="1:6" ht="24.75" customHeight="1">
      <c r="A47" s="134"/>
      <c r="B47" s="73">
        <v>42663</v>
      </c>
      <c r="C47" s="149" t="s">
        <v>107</v>
      </c>
      <c r="D47" s="150"/>
      <c r="E47" s="74">
        <v>60000</v>
      </c>
      <c r="F47" s="83"/>
    </row>
    <row r="48" spans="1:6" ht="24.75" customHeight="1">
      <c r="A48" s="134"/>
      <c r="B48" s="73">
        <v>42664</v>
      </c>
      <c r="C48" s="155" t="s">
        <v>108</v>
      </c>
      <c r="D48" s="156"/>
      <c r="E48" s="74">
        <v>280000</v>
      </c>
      <c r="F48" s="83"/>
    </row>
    <row r="49" spans="1:6" ht="24.75" customHeight="1">
      <c r="A49" s="134"/>
      <c r="B49" s="73">
        <v>42667</v>
      </c>
      <c r="C49" s="149" t="s">
        <v>109</v>
      </c>
      <c r="D49" s="150"/>
      <c r="E49" s="74">
        <v>200000</v>
      </c>
      <c r="F49" s="83"/>
    </row>
    <row r="50" spans="1:6" ht="24.75" customHeight="1">
      <c r="A50" s="134"/>
      <c r="B50" s="73">
        <v>75538</v>
      </c>
      <c r="C50" s="149" t="s">
        <v>110</v>
      </c>
      <c r="D50" s="150"/>
      <c r="E50" s="74">
        <v>115000</v>
      </c>
      <c r="F50" s="83"/>
    </row>
    <row r="51" spans="1:6" ht="24.75" customHeight="1">
      <c r="A51" s="134"/>
      <c r="B51" s="73">
        <v>42668</v>
      </c>
      <c r="C51" s="149" t="s">
        <v>111</v>
      </c>
      <c r="D51" s="150"/>
      <c r="E51" s="74">
        <v>80000</v>
      </c>
      <c r="F51" s="83"/>
    </row>
    <row r="52" spans="1:6" ht="24.75" customHeight="1">
      <c r="A52" s="134"/>
      <c r="B52" s="73">
        <v>42669</v>
      </c>
      <c r="C52" s="149" t="s">
        <v>112</v>
      </c>
      <c r="D52" s="150"/>
      <c r="E52" s="74">
        <v>100000</v>
      </c>
      <c r="F52" s="83"/>
    </row>
    <row r="53" spans="1:6" ht="24.75" customHeight="1">
      <c r="A53" s="134"/>
      <c r="B53" s="73">
        <v>42669</v>
      </c>
      <c r="C53" s="149" t="s">
        <v>113</v>
      </c>
      <c r="D53" s="150"/>
      <c r="E53" s="74">
        <v>95000</v>
      </c>
      <c r="F53" s="83"/>
    </row>
    <row r="54" spans="1:6" ht="24.75" customHeight="1">
      <c r="A54" s="134"/>
      <c r="B54" s="73">
        <v>42669</v>
      </c>
      <c r="C54" s="149" t="s">
        <v>114</v>
      </c>
      <c r="D54" s="150"/>
      <c r="E54" s="74">
        <v>32800</v>
      </c>
      <c r="F54" s="83"/>
    </row>
    <row r="55" spans="1:6" ht="24.75" customHeight="1">
      <c r="A55" s="134"/>
      <c r="B55" s="73">
        <v>42669</v>
      </c>
      <c r="C55" s="149" t="s">
        <v>115</v>
      </c>
      <c r="D55" s="150"/>
      <c r="E55" s="74">
        <v>104000</v>
      </c>
      <c r="F55" s="83"/>
    </row>
    <row r="56" spans="1:6" ht="24.75" customHeight="1">
      <c r="A56" s="134"/>
      <c r="B56" s="73">
        <v>42670</v>
      </c>
      <c r="C56" s="149" t="s">
        <v>116</v>
      </c>
      <c r="D56" s="150"/>
      <c r="E56" s="74">
        <v>51800</v>
      </c>
      <c r="F56" s="83"/>
    </row>
    <row r="57" spans="1:6" ht="24.75" customHeight="1">
      <c r="A57" s="134"/>
      <c r="B57" s="73">
        <v>42670</v>
      </c>
      <c r="C57" s="149" t="s">
        <v>117</v>
      </c>
      <c r="D57" s="150"/>
      <c r="E57" s="74">
        <v>228000</v>
      </c>
      <c r="F57" s="83"/>
    </row>
    <row r="58" spans="1:6" ht="24.75" customHeight="1">
      <c r="A58" s="134"/>
      <c r="B58" s="73">
        <v>42671</v>
      </c>
      <c r="C58" s="149" t="s">
        <v>118</v>
      </c>
      <c r="D58" s="150"/>
      <c r="E58" s="74">
        <v>228800</v>
      </c>
      <c r="F58" s="83"/>
    </row>
    <row r="59" spans="1:6" ht="24.75" customHeight="1">
      <c r="A59" s="134"/>
      <c r="B59" s="73">
        <v>42674</v>
      </c>
      <c r="C59" s="149" t="s">
        <v>119</v>
      </c>
      <c r="D59" s="150"/>
      <c r="E59" s="74">
        <v>223000</v>
      </c>
      <c r="F59" s="83"/>
    </row>
    <row r="60" spans="1:6" ht="24.75" customHeight="1">
      <c r="A60" s="135"/>
      <c r="B60" s="81" t="s">
        <v>90</v>
      </c>
      <c r="C60" s="127"/>
      <c r="D60" s="128"/>
      <c r="E60" s="76">
        <f>SUM(E32:E59)</f>
        <v>5029500</v>
      </c>
      <c r="F60" s="83"/>
    </row>
    <row r="61" spans="1:6" ht="24" customHeight="1">
      <c r="A61" s="124" t="s">
        <v>120</v>
      </c>
      <c r="B61" s="129"/>
      <c r="C61" s="124"/>
      <c r="D61" s="129"/>
      <c r="E61" s="82">
        <f>SUM(E31,E60)</f>
        <v>6934900</v>
      </c>
    </row>
    <row r="62" spans="1:6" ht="20.100000000000001" customHeight="1"/>
    <row r="63" spans="1:6" ht="20.100000000000001" customHeight="1"/>
  </sheetData>
  <mergeCells count="59">
    <mergeCell ref="C37:D37"/>
    <mergeCell ref="C31:D31"/>
    <mergeCell ref="E13:E17"/>
    <mergeCell ref="C29:D29"/>
    <mergeCell ref="C18:D18"/>
    <mergeCell ref="C19:D19"/>
    <mergeCell ref="C20:D20"/>
    <mergeCell ref="C28:D28"/>
    <mergeCell ref="C26:D26"/>
    <mergeCell ref="C27:D27"/>
    <mergeCell ref="C25:D25"/>
    <mergeCell ref="E21:E22"/>
    <mergeCell ref="C35:D35"/>
    <mergeCell ref="C36:D36"/>
    <mergeCell ref="C60:D60"/>
    <mergeCell ref="A61:B61"/>
    <mergeCell ref="C61:D61"/>
    <mergeCell ref="A32:A60"/>
    <mergeCell ref="C32:D32"/>
    <mergeCell ref="C33:D33"/>
    <mergeCell ref="C34:D34"/>
    <mergeCell ref="C46:D46"/>
    <mergeCell ref="C47:D47"/>
    <mergeCell ref="C48:D48"/>
    <mergeCell ref="C44:D44"/>
    <mergeCell ref="C51:D51"/>
    <mergeCell ref="C50:D50"/>
    <mergeCell ref="C49:D49"/>
    <mergeCell ref="C54:D54"/>
    <mergeCell ref="C59:D59"/>
    <mergeCell ref="A1:E1"/>
    <mergeCell ref="A4:C4"/>
    <mergeCell ref="A5:C5"/>
    <mergeCell ref="A6:C6"/>
    <mergeCell ref="A7:C7"/>
    <mergeCell ref="C10:D10"/>
    <mergeCell ref="A11:A31"/>
    <mergeCell ref="C11:D11"/>
    <mergeCell ref="C12:D12"/>
    <mergeCell ref="B13:B17"/>
    <mergeCell ref="C13:D17"/>
    <mergeCell ref="B21:B22"/>
    <mergeCell ref="C21:D22"/>
    <mergeCell ref="C23:D23"/>
    <mergeCell ref="C24:D24"/>
    <mergeCell ref="C30:D30"/>
    <mergeCell ref="C38:D38"/>
    <mergeCell ref="C41:D41"/>
    <mergeCell ref="C40:D40"/>
    <mergeCell ref="C42:D42"/>
    <mergeCell ref="C43:D43"/>
    <mergeCell ref="C39:D39"/>
    <mergeCell ref="C45:D45"/>
    <mergeCell ref="C57:D57"/>
    <mergeCell ref="C56:D56"/>
    <mergeCell ref="C58:D58"/>
    <mergeCell ref="C52:D52"/>
    <mergeCell ref="C53:D53"/>
    <mergeCell ref="C55:D55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63"/>
  <sheetViews>
    <sheetView workbookViewId="0">
      <selection activeCell="G12" sqref="G12"/>
    </sheetView>
  </sheetViews>
  <sheetFormatPr defaultRowHeight="12.75"/>
  <cols>
    <col min="1" max="1" width="15.625" style="59" customWidth="1"/>
    <col min="2" max="2" width="13" style="59" customWidth="1"/>
    <col min="3" max="3" width="18.125" style="59" customWidth="1"/>
    <col min="4" max="4" width="17.125" style="59" customWidth="1"/>
    <col min="5" max="5" width="15.5" style="59" customWidth="1"/>
    <col min="6" max="16384" width="9" style="59"/>
  </cols>
  <sheetData>
    <row r="1" spans="1:5" ht="25.5">
      <c r="A1" s="113" t="s">
        <v>121</v>
      </c>
      <c r="B1" s="114"/>
      <c r="C1" s="114"/>
      <c r="D1" s="114"/>
      <c r="E1" s="115"/>
    </row>
    <row r="2" spans="1:5" ht="20.100000000000001" customHeight="1">
      <c r="A2" s="60"/>
      <c r="B2" s="61"/>
      <c r="C2" s="60"/>
      <c r="D2" s="60"/>
      <c r="E2" s="60"/>
    </row>
    <row r="3" spans="1:5" ht="31.5" customHeight="1">
      <c r="A3" s="62" t="s">
        <v>61</v>
      </c>
      <c r="B3" s="61"/>
      <c r="C3" s="60"/>
      <c r="D3" s="60"/>
      <c r="E3" s="63" t="s">
        <v>62</v>
      </c>
    </row>
    <row r="4" spans="1:5" ht="20.100000000000001" customHeight="1">
      <c r="A4" s="105" t="s">
        <v>63</v>
      </c>
      <c r="B4" s="116"/>
      <c r="C4" s="117"/>
      <c r="D4" s="64" t="s">
        <v>64</v>
      </c>
      <c r="E4" s="65" t="s">
        <v>65</v>
      </c>
    </row>
    <row r="5" spans="1:5" ht="20.100000000000001" customHeight="1">
      <c r="A5" s="118" t="s">
        <v>66</v>
      </c>
      <c r="B5" s="119"/>
      <c r="C5" s="120"/>
      <c r="D5" s="66">
        <v>10</v>
      </c>
      <c r="E5" s="67">
        <v>1329000</v>
      </c>
    </row>
    <row r="6" spans="1:5" ht="20.100000000000001" customHeight="1">
      <c r="A6" s="121" t="s">
        <v>67</v>
      </c>
      <c r="B6" s="122"/>
      <c r="C6" s="123"/>
      <c r="D6" s="68">
        <v>33</v>
      </c>
      <c r="E6" s="69">
        <v>5683700</v>
      </c>
    </row>
    <row r="7" spans="1:5" ht="20.100000000000001" customHeight="1">
      <c r="A7" s="124" t="s">
        <v>68</v>
      </c>
      <c r="B7" s="125"/>
      <c r="C7" s="126"/>
      <c r="D7" s="70">
        <f>SUM(D5:D6)</f>
        <v>43</v>
      </c>
      <c r="E7" s="71">
        <f>E61</f>
        <v>7012700</v>
      </c>
    </row>
    <row r="8" spans="1:5" ht="20.100000000000001" customHeight="1">
      <c r="A8" s="60"/>
      <c r="B8" s="61"/>
      <c r="C8" s="60"/>
      <c r="D8" s="60"/>
      <c r="E8" s="60"/>
    </row>
    <row r="9" spans="1:5" ht="33" customHeight="1">
      <c r="A9" s="62" t="s">
        <v>69</v>
      </c>
      <c r="B9" s="61"/>
      <c r="C9" s="60"/>
      <c r="D9" s="60"/>
      <c r="E9" s="60"/>
    </row>
    <row r="10" spans="1:5" ht="21.75" customHeight="1">
      <c r="A10" s="72" t="s">
        <v>70</v>
      </c>
      <c r="B10" s="72" t="s">
        <v>71</v>
      </c>
      <c r="C10" s="105" t="s">
        <v>72</v>
      </c>
      <c r="D10" s="106"/>
      <c r="E10" s="72" t="s">
        <v>73</v>
      </c>
    </row>
    <row r="11" spans="1:5" s="83" customFormat="1" ht="24.75" customHeight="1">
      <c r="A11" s="144" t="s">
        <v>74</v>
      </c>
      <c r="B11" s="73">
        <v>42675</v>
      </c>
      <c r="C11" s="111" t="s">
        <v>122</v>
      </c>
      <c r="D11" s="112"/>
      <c r="E11" s="74">
        <v>274000</v>
      </c>
    </row>
    <row r="12" spans="1:5" ht="24.75" customHeight="1">
      <c r="A12" s="145"/>
      <c r="B12" s="84">
        <v>42678</v>
      </c>
      <c r="C12" s="108" t="s">
        <v>123</v>
      </c>
      <c r="D12" s="147"/>
      <c r="E12" s="85">
        <v>103000</v>
      </c>
    </row>
    <row r="13" spans="1:5" ht="24" customHeight="1">
      <c r="A13" s="145"/>
      <c r="B13" s="107">
        <v>42683</v>
      </c>
      <c r="C13" s="108" t="s">
        <v>124</v>
      </c>
      <c r="D13" s="109"/>
      <c r="E13" s="110">
        <v>69000</v>
      </c>
    </row>
    <row r="14" spans="1:5" ht="24.75" hidden="1" customHeight="1">
      <c r="A14" s="145"/>
      <c r="B14" s="107"/>
      <c r="C14" s="108"/>
      <c r="D14" s="109"/>
      <c r="E14" s="110"/>
    </row>
    <row r="15" spans="1:5" ht="24.75" hidden="1" customHeight="1">
      <c r="A15" s="145"/>
      <c r="B15" s="107"/>
      <c r="C15" s="108"/>
      <c r="D15" s="109"/>
      <c r="E15" s="110"/>
    </row>
    <row r="16" spans="1:5" ht="24.75" hidden="1" customHeight="1">
      <c r="A16" s="145"/>
      <c r="B16" s="107"/>
      <c r="C16" s="108"/>
      <c r="D16" s="109"/>
      <c r="E16" s="110"/>
    </row>
    <row r="17" spans="1:5" ht="24.75" hidden="1" customHeight="1">
      <c r="A17" s="145"/>
      <c r="B17" s="107"/>
      <c r="C17" s="108"/>
      <c r="D17" s="109"/>
      <c r="E17" s="110"/>
    </row>
    <row r="18" spans="1:5" ht="24.75" customHeight="1">
      <c r="A18" s="145"/>
      <c r="B18" s="86">
        <v>42691</v>
      </c>
      <c r="C18" s="111" t="s">
        <v>125</v>
      </c>
      <c r="D18" s="112"/>
      <c r="E18" s="85">
        <v>196000</v>
      </c>
    </row>
    <row r="19" spans="1:5" ht="24.75" customHeight="1">
      <c r="A19" s="145"/>
      <c r="B19" s="86">
        <v>42692</v>
      </c>
      <c r="C19" s="111" t="s">
        <v>126</v>
      </c>
      <c r="D19" s="112"/>
      <c r="E19" s="87">
        <v>60000</v>
      </c>
    </row>
    <row r="20" spans="1:5" ht="24.75" customHeight="1">
      <c r="A20" s="145"/>
      <c r="B20" s="73">
        <v>42692</v>
      </c>
      <c r="C20" s="151" t="s">
        <v>127</v>
      </c>
      <c r="D20" s="150"/>
      <c r="E20" s="74">
        <v>44000</v>
      </c>
    </row>
    <row r="21" spans="1:5" ht="24.75" customHeight="1">
      <c r="A21" s="145"/>
      <c r="B21" s="86">
        <v>42698</v>
      </c>
      <c r="C21" s="111" t="s">
        <v>128</v>
      </c>
      <c r="D21" s="112"/>
      <c r="E21" s="87">
        <v>264000</v>
      </c>
    </row>
    <row r="22" spans="1:5" ht="23.25" customHeight="1">
      <c r="A22" s="145"/>
      <c r="B22" s="73">
        <v>42699</v>
      </c>
      <c r="C22" s="158" t="s">
        <v>129</v>
      </c>
      <c r="D22" s="158"/>
      <c r="E22" s="74">
        <v>209000</v>
      </c>
    </row>
    <row r="23" spans="1:5" ht="24.75" hidden="1" customHeight="1">
      <c r="A23" s="145"/>
      <c r="B23" s="73">
        <v>42699</v>
      </c>
      <c r="C23" s="158" t="s">
        <v>130</v>
      </c>
      <c r="D23" s="158"/>
      <c r="E23" s="74"/>
    </row>
    <row r="24" spans="1:5" ht="24.75" customHeight="1">
      <c r="A24" s="145"/>
      <c r="B24" s="73">
        <v>42699</v>
      </c>
      <c r="C24" s="111" t="s">
        <v>131</v>
      </c>
      <c r="D24" s="152"/>
      <c r="E24" s="74">
        <v>60000</v>
      </c>
    </row>
    <row r="25" spans="1:5" ht="24.75" customHeight="1">
      <c r="A25" s="145"/>
      <c r="B25" s="73">
        <v>42703</v>
      </c>
      <c r="C25" s="111" t="s">
        <v>132</v>
      </c>
      <c r="D25" s="152"/>
      <c r="E25" s="74">
        <v>50000</v>
      </c>
    </row>
    <row r="26" spans="1:5" ht="24.75" customHeight="1">
      <c r="A26" s="146"/>
      <c r="B26" s="75" t="s">
        <v>90</v>
      </c>
      <c r="C26" s="131"/>
      <c r="D26" s="132"/>
      <c r="E26" s="76">
        <f>SUM(E11:E25)</f>
        <v>1329000</v>
      </c>
    </row>
    <row r="27" spans="1:5" ht="21.75" customHeight="1">
      <c r="A27" s="133" t="s">
        <v>91</v>
      </c>
      <c r="B27" s="73">
        <v>42675</v>
      </c>
      <c r="C27" s="153" t="s">
        <v>133</v>
      </c>
      <c r="D27" s="154"/>
      <c r="E27" s="78">
        <v>112000</v>
      </c>
    </row>
    <row r="28" spans="1:5" ht="21.75" customHeight="1">
      <c r="A28" s="134"/>
      <c r="B28" s="79">
        <v>42675</v>
      </c>
      <c r="C28" s="151" t="s">
        <v>86</v>
      </c>
      <c r="D28" s="150"/>
      <c r="E28" s="80">
        <v>120000</v>
      </c>
    </row>
    <row r="29" spans="1:5" ht="24.75" customHeight="1">
      <c r="A29" s="134"/>
      <c r="B29" s="88">
        <v>42677</v>
      </c>
      <c r="C29" s="89" t="s">
        <v>134</v>
      </c>
      <c r="D29" s="90"/>
      <c r="E29" s="91">
        <v>298000</v>
      </c>
    </row>
    <row r="30" spans="1:5" ht="24.75" customHeight="1">
      <c r="A30" s="134"/>
      <c r="B30" s="88">
        <v>42677</v>
      </c>
      <c r="C30" s="151" t="s">
        <v>135</v>
      </c>
      <c r="D30" s="150"/>
      <c r="E30" s="74">
        <v>162000</v>
      </c>
    </row>
    <row r="31" spans="1:5" ht="24.75" customHeight="1">
      <c r="A31" s="134"/>
      <c r="B31" s="73">
        <v>42681</v>
      </c>
      <c r="C31" s="151" t="s">
        <v>136</v>
      </c>
      <c r="D31" s="150"/>
      <c r="E31" s="74">
        <v>65000</v>
      </c>
    </row>
    <row r="32" spans="1:5" ht="24.75" customHeight="1">
      <c r="A32" s="134"/>
      <c r="B32" s="73">
        <v>42681</v>
      </c>
      <c r="C32" s="151" t="s">
        <v>137</v>
      </c>
      <c r="D32" s="150"/>
      <c r="E32" s="74">
        <v>105000</v>
      </c>
    </row>
    <row r="33" spans="1:5" ht="24.75" customHeight="1">
      <c r="A33" s="134"/>
      <c r="B33" s="73">
        <v>42681</v>
      </c>
      <c r="C33" s="151" t="s">
        <v>138</v>
      </c>
      <c r="D33" s="150"/>
      <c r="E33" s="94">
        <v>132000</v>
      </c>
    </row>
    <row r="34" spans="1:5" ht="24.75" customHeight="1">
      <c r="A34" s="134"/>
      <c r="B34" s="73">
        <v>42682</v>
      </c>
      <c r="C34" s="161" t="s">
        <v>137</v>
      </c>
      <c r="D34" s="162"/>
      <c r="E34" s="93">
        <v>308000</v>
      </c>
    </row>
    <row r="35" spans="1:5" ht="24.75" customHeight="1">
      <c r="A35" s="134"/>
      <c r="B35" s="92">
        <v>42682</v>
      </c>
      <c r="C35" s="158" t="s">
        <v>139</v>
      </c>
      <c r="D35" s="158"/>
      <c r="E35" s="74">
        <v>74000</v>
      </c>
    </row>
    <row r="36" spans="1:5" ht="24.75" customHeight="1">
      <c r="A36" s="134"/>
      <c r="B36" s="73">
        <v>42683</v>
      </c>
      <c r="C36" s="158" t="s">
        <v>140</v>
      </c>
      <c r="D36" s="158"/>
      <c r="E36" s="74">
        <v>68800</v>
      </c>
    </row>
    <row r="37" spans="1:5" ht="24.75" customHeight="1">
      <c r="A37" s="134"/>
      <c r="B37" s="73">
        <v>42683</v>
      </c>
      <c r="C37" s="158" t="s">
        <v>141</v>
      </c>
      <c r="D37" s="158"/>
      <c r="E37" s="74">
        <v>83600</v>
      </c>
    </row>
    <row r="38" spans="1:5" ht="24.75" customHeight="1">
      <c r="A38" s="134"/>
      <c r="B38" s="73">
        <v>42684</v>
      </c>
      <c r="C38" s="158" t="s">
        <v>142</v>
      </c>
      <c r="D38" s="158"/>
      <c r="E38" s="74">
        <v>61000</v>
      </c>
    </row>
    <row r="39" spans="1:5" ht="24.75" customHeight="1">
      <c r="A39" s="134"/>
      <c r="B39" s="73">
        <v>42684</v>
      </c>
      <c r="C39" s="158" t="s">
        <v>143</v>
      </c>
      <c r="D39" s="158"/>
      <c r="E39" s="74">
        <v>16000</v>
      </c>
    </row>
    <row r="40" spans="1:5" ht="24.75" customHeight="1">
      <c r="A40" s="134"/>
      <c r="B40" s="73">
        <v>42689</v>
      </c>
      <c r="C40" s="157" t="s">
        <v>144</v>
      </c>
      <c r="D40" s="157"/>
      <c r="E40" s="74">
        <v>480000</v>
      </c>
    </row>
    <row r="41" spans="1:5" ht="24.75" customHeight="1">
      <c r="A41" s="134"/>
      <c r="B41" s="73">
        <v>42690</v>
      </c>
      <c r="C41" s="158" t="s">
        <v>145</v>
      </c>
      <c r="D41" s="158"/>
      <c r="E41" s="74">
        <v>300000</v>
      </c>
    </row>
    <row r="42" spans="1:5" ht="24.75" customHeight="1">
      <c r="A42" s="134"/>
      <c r="B42" s="73">
        <v>42690</v>
      </c>
      <c r="C42" s="158" t="s">
        <v>146</v>
      </c>
      <c r="D42" s="158"/>
      <c r="E42" s="74">
        <v>480000</v>
      </c>
    </row>
    <row r="43" spans="1:5" ht="24.75" customHeight="1">
      <c r="A43" s="134"/>
      <c r="B43" s="73">
        <v>42690</v>
      </c>
      <c r="C43" s="157" t="s">
        <v>147</v>
      </c>
      <c r="D43" s="157"/>
      <c r="E43" s="74">
        <v>365000</v>
      </c>
    </row>
    <row r="44" spans="1:5" ht="24.75" customHeight="1">
      <c r="A44" s="134"/>
      <c r="B44" s="73">
        <v>42691</v>
      </c>
      <c r="C44" s="158" t="s">
        <v>148</v>
      </c>
      <c r="D44" s="158"/>
      <c r="E44" s="74">
        <v>28000</v>
      </c>
    </row>
    <row r="45" spans="1:5" ht="24.75" customHeight="1">
      <c r="A45" s="134"/>
      <c r="B45" s="73">
        <v>42692</v>
      </c>
      <c r="C45" s="157" t="s">
        <v>149</v>
      </c>
      <c r="D45" s="157"/>
      <c r="E45" s="74">
        <v>60000</v>
      </c>
    </row>
    <row r="46" spans="1:5" ht="24.75" customHeight="1">
      <c r="A46" s="134"/>
      <c r="B46" s="73">
        <v>42695</v>
      </c>
      <c r="C46" s="158" t="s">
        <v>150</v>
      </c>
      <c r="D46" s="158"/>
      <c r="E46" s="74">
        <v>9000</v>
      </c>
    </row>
    <row r="47" spans="1:5" ht="24.75" customHeight="1">
      <c r="A47" s="134"/>
      <c r="B47" s="73">
        <v>42695</v>
      </c>
      <c r="C47" s="158" t="s">
        <v>151</v>
      </c>
      <c r="D47" s="158"/>
      <c r="E47" s="74">
        <v>373000</v>
      </c>
    </row>
    <row r="48" spans="1:5" ht="24.75" customHeight="1">
      <c r="A48" s="134"/>
      <c r="B48" s="73">
        <v>42695</v>
      </c>
      <c r="C48" s="157" t="s">
        <v>152</v>
      </c>
      <c r="D48" s="157"/>
      <c r="E48" s="74">
        <v>245000</v>
      </c>
    </row>
    <row r="49" spans="1:5" ht="24.75" customHeight="1">
      <c r="A49" s="134"/>
      <c r="B49" s="73">
        <v>42695</v>
      </c>
      <c r="C49" s="158" t="s">
        <v>153</v>
      </c>
      <c r="D49" s="158"/>
      <c r="E49" s="74">
        <v>480000</v>
      </c>
    </row>
    <row r="50" spans="1:5" ht="24.75" customHeight="1">
      <c r="A50" s="134"/>
      <c r="B50" s="73">
        <v>42696</v>
      </c>
      <c r="C50" s="157" t="s">
        <v>154</v>
      </c>
      <c r="D50" s="157"/>
      <c r="E50" s="74">
        <v>80000</v>
      </c>
    </row>
    <row r="51" spans="1:5" ht="24.75" customHeight="1">
      <c r="A51" s="134"/>
      <c r="B51" s="73">
        <v>42697</v>
      </c>
      <c r="C51" s="158" t="s">
        <v>155</v>
      </c>
      <c r="D51" s="158"/>
      <c r="E51" s="74">
        <v>420000</v>
      </c>
    </row>
    <row r="52" spans="1:5" ht="24.75" customHeight="1">
      <c r="A52" s="134"/>
      <c r="B52" s="73">
        <v>42698</v>
      </c>
      <c r="C52" s="157" t="s">
        <v>156</v>
      </c>
      <c r="D52" s="157"/>
      <c r="E52" s="74">
        <v>156000</v>
      </c>
    </row>
    <row r="53" spans="1:5" ht="24.75" customHeight="1">
      <c r="A53" s="134"/>
      <c r="B53" s="73">
        <v>42698</v>
      </c>
      <c r="C53" s="157" t="s">
        <v>157</v>
      </c>
      <c r="D53" s="157"/>
      <c r="E53" s="74">
        <v>25000</v>
      </c>
    </row>
    <row r="54" spans="1:5" ht="24.75" customHeight="1">
      <c r="A54" s="134"/>
      <c r="B54" s="73">
        <v>42699</v>
      </c>
      <c r="C54" s="158" t="s">
        <v>158</v>
      </c>
      <c r="D54" s="158"/>
      <c r="E54" s="74">
        <v>60000</v>
      </c>
    </row>
    <row r="55" spans="1:5" ht="24.75" customHeight="1">
      <c r="A55" s="134"/>
      <c r="B55" s="73">
        <v>42702</v>
      </c>
      <c r="C55" s="157" t="s">
        <v>159</v>
      </c>
      <c r="D55" s="157"/>
      <c r="E55" s="74">
        <v>170500</v>
      </c>
    </row>
    <row r="56" spans="1:5" ht="24.75" customHeight="1">
      <c r="A56" s="134"/>
      <c r="B56" s="73">
        <v>42703</v>
      </c>
      <c r="C56" s="158" t="s">
        <v>160</v>
      </c>
      <c r="D56" s="158"/>
      <c r="E56" s="74">
        <v>54400</v>
      </c>
    </row>
    <row r="57" spans="1:5" ht="24.75" customHeight="1">
      <c r="A57" s="134"/>
      <c r="B57" s="73">
        <v>42703</v>
      </c>
      <c r="C57" s="157" t="s">
        <v>161</v>
      </c>
      <c r="D57" s="157"/>
      <c r="E57" s="74">
        <v>105000</v>
      </c>
    </row>
    <row r="58" spans="1:5" ht="24.75" customHeight="1">
      <c r="A58" s="134"/>
      <c r="B58" s="73">
        <v>42704</v>
      </c>
      <c r="C58" s="157" t="s">
        <v>162</v>
      </c>
      <c r="D58" s="157"/>
      <c r="E58" s="74">
        <v>35100</v>
      </c>
    </row>
    <row r="59" spans="1:5" ht="24.75" customHeight="1">
      <c r="A59" s="134"/>
      <c r="B59" s="73">
        <v>42704</v>
      </c>
      <c r="C59" s="158" t="s">
        <v>163</v>
      </c>
      <c r="D59" s="158"/>
      <c r="E59" s="74">
        <v>152300</v>
      </c>
    </row>
    <row r="60" spans="1:5" ht="23.25" customHeight="1">
      <c r="A60" s="135"/>
      <c r="B60" s="96" t="s">
        <v>90</v>
      </c>
      <c r="C60" s="159"/>
      <c r="D60" s="160"/>
      <c r="E60" s="97">
        <f>SUM(E27:E59)</f>
        <v>5683700</v>
      </c>
    </row>
    <row r="61" spans="1:5" ht="24" customHeight="1">
      <c r="A61" s="124" t="s">
        <v>120</v>
      </c>
      <c r="B61" s="129"/>
      <c r="C61" s="124"/>
      <c r="D61" s="129"/>
      <c r="E61" s="82">
        <f>SUM(E26,E60)</f>
        <v>7012700</v>
      </c>
    </row>
    <row r="62" spans="1:5" ht="20.100000000000001" customHeight="1"/>
    <row r="63" spans="1:5" ht="20.100000000000001" customHeight="1"/>
  </sheetData>
  <mergeCells count="57">
    <mergeCell ref="C10:D10"/>
    <mergeCell ref="A1:E1"/>
    <mergeCell ref="A4:C4"/>
    <mergeCell ref="A5:C5"/>
    <mergeCell ref="A6:C6"/>
    <mergeCell ref="A7:C7"/>
    <mergeCell ref="E13:E17"/>
    <mergeCell ref="C18:D18"/>
    <mergeCell ref="C19:D19"/>
    <mergeCell ref="C20:D20"/>
    <mergeCell ref="C21:D21"/>
    <mergeCell ref="A11:A26"/>
    <mergeCell ref="C11:D11"/>
    <mergeCell ref="C12:D12"/>
    <mergeCell ref="B13:B17"/>
    <mergeCell ref="C13:D17"/>
    <mergeCell ref="C37:D37"/>
    <mergeCell ref="C22:D22"/>
    <mergeCell ref="C23:D23"/>
    <mergeCell ref="C24:D24"/>
    <mergeCell ref="C25:D25"/>
    <mergeCell ref="C26:D26"/>
    <mergeCell ref="C27:D27"/>
    <mergeCell ref="C28:D28"/>
    <mergeCell ref="C30:D30"/>
    <mergeCell ref="C31:D31"/>
    <mergeCell ref="C32:D32"/>
    <mergeCell ref="C33:D33"/>
    <mergeCell ref="C34:D34"/>
    <mergeCell ref="C35:D35"/>
    <mergeCell ref="C36:D36"/>
    <mergeCell ref="C44:D44"/>
    <mergeCell ref="C45:D45"/>
    <mergeCell ref="C46:D46"/>
    <mergeCell ref="C47:D47"/>
    <mergeCell ref="C48:D48"/>
    <mergeCell ref="C39:D39"/>
    <mergeCell ref="C40:D40"/>
    <mergeCell ref="C41:D41"/>
    <mergeCell ref="C42:D42"/>
    <mergeCell ref="C43:D43"/>
    <mergeCell ref="A61:B61"/>
    <mergeCell ref="C61:D61"/>
    <mergeCell ref="C50:D50"/>
    <mergeCell ref="C51:D51"/>
    <mergeCell ref="C52:D52"/>
    <mergeCell ref="C53:D53"/>
    <mergeCell ref="C54:D54"/>
    <mergeCell ref="C55:D55"/>
    <mergeCell ref="A27:A60"/>
    <mergeCell ref="C56:D56"/>
    <mergeCell ref="C57:D57"/>
    <mergeCell ref="C58:D58"/>
    <mergeCell ref="C59:D59"/>
    <mergeCell ref="C60:D60"/>
    <mergeCell ref="C49:D49"/>
    <mergeCell ref="C38:D38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4"/>
  <sheetViews>
    <sheetView workbookViewId="0">
      <selection activeCell="I12" sqref="I12"/>
    </sheetView>
  </sheetViews>
  <sheetFormatPr defaultRowHeight="12.75"/>
  <cols>
    <col min="1" max="1" width="15.625" style="59" customWidth="1"/>
    <col min="2" max="2" width="13" style="59" customWidth="1"/>
    <col min="3" max="3" width="18.125" style="59" customWidth="1"/>
    <col min="4" max="4" width="17.125" style="59" customWidth="1"/>
    <col min="5" max="5" width="15.5" style="59" customWidth="1"/>
    <col min="6" max="16384" width="9" style="59"/>
  </cols>
  <sheetData>
    <row r="1" spans="1:5" ht="25.5">
      <c r="A1" s="113" t="s">
        <v>164</v>
      </c>
      <c r="B1" s="114"/>
      <c r="C1" s="114"/>
      <c r="D1" s="114"/>
      <c r="E1" s="115"/>
    </row>
    <row r="2" spans="1:5" ht="20.100000000000001" customHeight="1">
      <c r="A2" s="60"/>
      <c r="B2" s="61"/>
      <c r="C2" s="60"/>
      <c r="D2" s="60"/>
      <c r="E2" s="60"/>
    </row>
    <row r="3" spans="1:5" ht="31.5" customHeight="1">
      <c r="A3" s="62" t="s">
        <v>61</v>
      </c>
      <c r="B3" s="61"/>
      <c r="C3" s="60"/>
      <c r="D3" s="60"/>
      <c r="E3" s="63" t="s">
        <v>62</v>
      </c>
    </row>
    <row r="4" spans="1:5" ht="20.100000000000001" customHeight="1">
      <c r="A4" s="105" t="s">
        <v>63</v>
      </c>
      <c r="B4" s="116"/>
      <c r="C4" s="117"/>
      <c r="D4" s="64" t="s">
        <v>64</v>
      </c>
      <c r="E4" s="65" t="s">
        <v>65</v>
      </c>
    </row>
    <row r="5" spans="1:5" ht="20.100000000000001" customHeight="1">
      <c r="A5" s="118" t="s">
        <v>66</v>
      </c>
      <c r="B5" s="119"/>
      <c r="C5" s="120"/>
      <c r="D5" s="66">
        <v>10</v>
      </c>
      <c r="E5" s="67">
        <v>2376600</v>
      </c>
    </row>
    <row r="6" spans="1:5" ht="20.100000000000001" customHeight="1">
      <c r="A6" s="121" t="s">
        <v>67</v>
      </c>
      <c r="B6" s="122"/>
      <c r="C6" s="123"/>
      <c r="D6" s="68">
        <v>17</v>
      </c>
      <c r="E6" s="69">
        <v>4930400</v>
      </c>
    </row>
    <row r="7" spans="1:5" ht="20.100000000000001" customHeight="1">
      <c r="A7" s="124" t="s">
        <v>68</v>
      </c>
      <c r="B7" s="125"/>
      <c r="C7" s="126"/>
      <c r="D7" s="70">
        <f>SUM(D5:D6)</f>
        <v>27</v>
      </c>
      <c r="E7" s="71">
        <f>E42</f>
        <v>7307000</v>
      </c>
    </row>
    <row r="8" spans="1:5" ht="20.100000000000001" customHeight="1">
      <c r="A8" s="60"/>
      <c r="B8" s="61"/>
      <c r="C8" s="60"/>
      <c r="D8" s="60"/>
      <c r="E8" s="60"/>
    </row>
    <row r="9" spans="1:5" ht="33" customHeight="1">
      <c r="A9" s="62" t="s">
        <v>69</v>
      </c>
      <c r="B9" s="61"/>
      <c r="C9" s="60"/>
      <c r="D9" s="60"/>
      <c r="E9" s="60"/>
    </row>
    <row r="10" spans="1:5" ht="21.75" customHeight="1">
      <c r="A10" s="72" t="s">
        <v>70</v>
      </c>
      <c r="B10" s="72" t="s">
        <v>71</v>
      </c>
      <c r="C10" s="105" t="s">
        <v>72</v>
      </c>
      <c r="D10" s="106"/>
      <c r="E10" s="72" t="s">
        <v>73</v>
      </c>
    </row>
    <row r="11" spans="1:5" s="83" customFormat="1" ht="24.75" customHeight="1">
      <c r="A11" s="144" t="s">
        <v>74</v>
      </c>
      <c r="B11" s="73">
        <v>42712</v>
      </c>
      <c r="C11" s="111" t="s">
        <v>165</v>
      </c>
      <c r="D11" s="112"/>
      <c r="E11" s="74">
        <v>192000</v>
      </c>
    </row>
    <row r="12" spans="1:5" ht="24.75" customHeight="1">
      <c r="A12" s="145"/>
      <c r="B12" s="84">
        <v>42713</v>
      </c>
      <c r="C12" s="108" t="s">
        <v>166</v>
      </c>
      <c r="D12" s="147"/>
      <c r="E12" s="85">
        <v>287700</v>
      </c>
    </row>
    <row r="13" spans="1:5" ht="24.75" customHeight="1">
      <c r="A13" s="145"/>
      <c r="B13" s="84">
        <v>42717</v>
      </c>
      <c r="C13" s="111" t="s">
        <v>167</v>
      </c>
      <c r="D13" s="112"/>
      <c r="E13" s="85">
        <v>132000</v>
      </c>
    </row>
    <row r="14" spans="1:5" ht="24.75" customHeight="1">
      <c r="A14" s="145"/>
      <c r="B14" s="84">
        <v>42719</v>
      </c>
      <c r="C14" s="111" t="s">
        <v>168</v>
      </c>
      <c r="D14" s="112"/>
      <c r="E14" s="85">
        <v>251000</v>
      </c>
    </row>
    <row r="15" spans="1:5" ht="24.75" customHeight="1">
      <c r="A15" s="145"/>
      <c r="B15" s="84">
        <v>42724</v>
      </c>
      <c r="C15" s="151" t="s">
        <v>169</v>
      </c>
      <c r="D15" s="150"/>
      <c r="E15" s="85">
        <v>140000</v>
      </c>
    </row>
    <row r="16" spans="1:5" ht="24.75" customHeight="1">
      <c r="A16" s="145"/>
      <c r="B16" s="84">
        <v>42724</v>
      </c>
      <c r="C16" s="151" t="s">
        <v>170</v>
      </c>
      <c r="D16" s="150"/>
      <c r="E16" s="85">
        <v>498000</v>
      </c>
    </row>
    <row r="17" spans="1:5" ht="24.75" customHeight="1">
      <c r="A17" s="145"/>
      <c r="B17" s="84">
        <v>42725</v>
      </c>
      <c r="C17" s="111" t="s">
        <v>171</v>
      </c>
      <c r="D17" s="112"/>
      <c r="E17" s="85">
        <v>490000</v>
      </c>
    </row>
    <row r="18" spans="1:5" ht="24.75" customHeight="1">
      <c r="A18" s="145"/>
      <c r="B18" s="84">
        <v>42731</v>
      </c>
      <c r="C18" s="111" t="s">
        <v>172</v>
      </c>
      <c r="D18" s="152"/>
      <c r="E18" s="85">
        <v>142000</v>
      </c>
    </row>
    <row r="19" spans="1:5" ht="24.75" customHeight="1">
      <c r="A19" s="145"/>
      <c r="B19" s="84">
        <v>42732</v>
      </c>
      <c r="C19" s="111" t="s">
        <v>173</v>
      </c>
      <c r="D19" s="152"/>
      <c r="E19" s="85">
        <v>125000</v>
      </c>
    </row>
    <row r="20" spans="1:5" ht="24.75" customHeight="1">
      <c r="A20" s="145"/>
      <c r="B20" s="73">
        <v>42733</v>
      </c>
      <c r="C20" s="111" t="s">
        <v>174</v>
      </c>
      <c r="D20" s="152"/>
      <c r="E20" s="74">
        <v>118900</v>
      </c>
    </row>
    <row r="21" spans="1:5" ht="24.75" customHeight="1">
      <c r="A21" s="146"/>
      <c r="B21" s="75" t="s">
        <v>15</v>
      </c>
      <c r="C21" s="131"/>
      <c r="D21" s="132"/>
      <c r="E21" s="76">
        <f>SUM(E11:E20)</f>
        <v>2376600</v>
      </c>
    </row>
    <row r="22" spans="1:5" ht="24.75" customHeight="1">
      <c r="A22" s="133" t="s">
        <v>91</v>
      </c>
      <c r="B22" s="73">
        <v>42709</v>
      </c>
      <c r="C22" s="171" t="s">
        <v>175</v>
      </c>
      <c r="D22" s="172"/>
      <c r="E22" s="74">
        <v>410000</v>
      </c>
    </row>
    <row r="23" spans="1:5" ht="24.75" customHeight="1">
      <c r="A23" s="134"/>
      <c r="B23" s="84">
        <v>42710</v>
      </c>
      <c r="C23" s="173" t="s">
        <v>176</v>
      </c>
      <c r="D23" s="174"/>
      <c r="E23" s="85">
        <v>403000</v>
      </c>
    </row>
    <row r="24" spans="1:5" ht="24.75" customHeight="1">
      <c r="A24" s="134"/>
      <c r="B24" s="98">
        <v>42711</v>
      </c>
      <c r="C24" s="151" t="s">
        <v>177</v>
      </c>
      <c r="D24" s="150"/>
      <c r="E24" s="95">
        <v>17400</v>
      </c>
    </row>
    <row r="25" spans="1:5" ht="24.75" customHeight="1">
      <c r="A25" s="134"/>
      <c r="B25" s="98">
        <v>42711</v>
      </c>
      <c r="C25" s="151" t="s">
        <v>178</v>
      </c>
      <c r="D25" s="175"/>
      <c r="E25" s="95">
        <v>368000</v>
      </c>
    </row>
    <row r="26" spans="1:5" ht="24.75" customHeight="1">
      <c r="A26" s="134"/>
      <c r="B26" s="98">
        <v>42716</v>
      </c>
      <c r="C26" s="151" t="s">
        <v>179</v>
      </c>
      <c r="D26" s="150"/>
      <c r="E26" s="95">
        <v>408000</v>
      </c>
    </row>
    <row r="27" spans="1:5" ht="24.75" customHeight="1">
      <c r="A27" s="134"/>
      <c r="B27" s="98">
        <v>42717</v>
      </c>
      <c r="C27" s="151" t="s">
        <v>180</v>
      </c>
      <c r="D27" s="150"/>
      <c r="E27" s="95">
        <v>220000</v>
      </c>
    </row>
    <row r="28" spans="1:5" ht="24.75" customHeight="1">
      <c r="A28" s="134"/>
      <c r="B28" s="73">
        <v>42718</v>
      </c>
      <c r="C28" s="151" t="s">
        <v>181</v>
      </c>
      <c r="D28" s="150"/>
      <c r="E28" s="74">
        <v>280000</v>
      </c>
    </row>
    <row r="29" spans="1:5" ht="24.75" customHeight="1">
      <c r="A29" s="134"/>
      <c r="B29" s="98">
        <v>42719</v>
      </c>
      <c r="C29" s="151" t="s">
        <v>182</v>
      </c>
      <c r="D29" s="150"/>
      <c r="E29" s="95">
        <v>480000</v>
      </c>
    </row>
    <row r="30" spans="1:5" ht="24.75" customHeight="1">
      <c r="A30" s="134"/>
      <c r="B30" s="98">
        <v>42720</v>
      </c>
      <c r="C30" s="151" t="s">
        <v>108</v>
      </c>
      <c r="D30" s="150"/>
      <c r="E30" s="95">
        <v>65000</v>
      </c>
    </row>
    <row r="31" spans="1:5" ht="24.75" customHeight="1">
      <c r="A31" s="134"/>
      <c r="B31" s="98">
        <v>42720</v>
      </c>
      <c r="C31" s="151" t="s">
        <v>97</v>
      </c>
      <c r="D31" s="150"/>
      <c r="E31" s="95">
        <v>470000</v>
      </c>
    </row>
    <row r="32" spans="1:5" ht="24.75" customHeight="1">
      <c r="A32" s="134"/>
      <c r="B32" s="73">
        <v>42720</v>
      </c>
      <c r="C32" s="151" t="s">
        <v>183</v>
      </c>
      <c r="D32" s="150"/>
      <c r="E32" s="74">
        <v>44000</v>
      </c>
    </row>
    <row r="33" spans="1:5" ht="24.75" customHeight="1">
      <c r="A33" s="134"/>
      <c r="B33" s="98">
        <v>42723</v>
      </c>
      <c r="C33" s="151" t="s">
        <v>184</v>
      </c>
      <c r="D33" s="150"/>
      <c r="E33" s="95">
        <v>480000</v>
      </c>
    </row>
    <row r="34" spans="1:5" ht="24.75" customHeight="1">
      <c r="A34" s="134"/>
      <c r="B34" s="98">
        <v>42723</v>
      </c>
      <c r="C34" s="151" t="s">
        <v>185</v>
      </c>
      <c r="D34" s="150"/>
      <c r="E34" s="95">
        <v>426000</v>
      </c>
    </row>
    <row r="35" spans="1:5" ht="24.75" customHeight="1">
      <c r="A35" s="134"/>
      <c r="B35" s="73">
        <v>42726</v>
      </c>
      <c r="C35" s="151" t="s">
        <v>186</v>
      </c>
      <c r="D35" s="150"/>
      <c r="E35" s="74">
        <v>142000</v>
      </c>
    </row>
    <row r="36" spans="1:5" ht="24.75" customHeight="1">
      <c r="A36" s="134"/>
      <c r="B36" s="98">
        <v>42730</v>
      </c>
      <c r="C36" s="151" t="s">
        <v>187</v>
      </c>
      <c r="D36" s="150"/>
      <c r="E36" s="95">
        <v>115000</v>
      </c>
    </row>
    <row r="37" spans="1:5" ht="24.75" customHeight="1">
      <c r="A37" s="134"/>
      <c r="B37" s="73">
        <v>42732</v>
      </c>
      <c r="C37" s="151" t="s">
        <v>188</v>
      </c>
      <c r="D37" s="150"/>
      <c r="E37" s="74">
        <v>132000</v>
      </c>
    </row>
    <row r="38" spans="1:5" ht="24.75" customHeight="1">
      <c r="A38" s="134"/>
      <c r="B38" s="98">
        <v>42733</v>
      </c>
      <c r="C38" s="151" t="s">
        <v>189</v>
      </c>
      <c r="D38" s="150"/>
      <c r="E38" s="95">
        <v>470000</v>
      </c>
    </row>
    <row r="39" spans="1:5" ht="21.75" hidden="1" customHeight="1">
      <c r="A39" s="134"/>
      <c r="B39" s="165"/>
      <c r="C39" s="167"/>
      <c r="D39" s="168"/>
      <c r="E39" s="163"/>
    </row>
    <row r="40" spans="1:5" ht="21.75" hidden="1" customHeight="1">
      <c r="A40" s="134"/>
      <c r="B40" s="166"/>
      <c r="C40" s="169"/>
      <c r="D40" s="170"/>
      <c r="E40" s="164"/>
    </row>
    <row r="41" spans="1:5" ht="23.25" customHeight="1">
      <c r="A41" s="135"/>
      <c r="B41" s="81" t="s">
        <v>90</v>
      </c>
      <c r="C41" s="127"/>
      <c r="D41" s="128"/>
      <c r="E41" s="76">
        <f>SUM(E22:E40)</f>
        <v>4930400</v>
      </c>
    </row>
    <row r="42" spans="1:5" ht="24" customHeight="1">
      <c r="A42" s="124" t="s">
        <v>120</v>
      </c>
      <c r="B42" s="129"/>
      <c r="C42" s="124"/>
      <c r="D42" s="129"/>
      <c r="E42" s="82">
        <f>SUM(E21,E41)</f>
        <v>7307000</v>
      </c>
    </row>
    <row r="43" spans="1:5" ht="20.100000000000001" customHeight="1"/>
    <row r="44" spans="1:5" ht="20.100000000000001" customHeight="1"/>
  </sheetData>
  <mergeCells count="42">
    <mergeCell ref="C10:D10"/>
    <mergeCell ref="A1:E1"/>
    <mergeCell ref="A4:C4"/>
    <mergeCell ref="A5:C5"/>
    <mergeCell ref="A6:C6"/>
    <mergeCell ref="A7:C7"/>
    <mergeCell ref="C15:D15"/>
    <mergeCell ref="C16:D16"/>
    <mergeCell ref="C17:D17"/>
    <mergeCell ref="C18:D18"/>
    <mergeCell ref="C19:D19"/>
    <mergeCell ref="C34:D34"/>
    <mergeCell ref="C20:D20"/>
    <mergeCell ref="C21:D21"/>
    <mergeCell ref="A22:A41"/>
    <mergeCell ref="C22:D22"/>
    <mergeCell ref="C23:D23"/>
    <mergeCell ref="C24:D24"/>
    <mergeCell ref="C25:D25"/>
    <mergeCell ref="C26:D26"/>
    <mergeCell ref="C27:D27"/>
    <mergeCell ref="C28:D28"/>
    <mergeCell ref="A11:A21"/>
    <mergeCell ref="C11:D11"/>
    <mergeCell ref="C12:D12"/>
    <mergeCell ref="C13:D13"/>
    <mergeCell ref="C14:D14"/>
    <mergeCell ref="C29:D29"/>
    <mergeCell ref="C30:D30"/>
    <mergeCell ref="C31:D31"/>
    <mergeCell ref="C32:D32"/>
    <mergeCell ref="C33:D33"/>
    <mergeCell ref="E39:E40"/>
    <mergeCell ref="C41:D41"/>
    <mergeCell ref="A42:B42"/>
    <mergeCell ref="C42:D42"/>
    <mergeCell ref="C35:D35"/>
    <mergeCell ref="C36:D36"/>
    <mergeCell ref="C37:D37"/>
    <mergeCell ref="C38:D38"/>
    <mergeCell ref="B39:B40"/>
    <mergeCell ref="C39:D40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C22" sqref="C22"/>
    </sheetView>
  </sheetViews>
  <sheetFormatPr defaultRowHeight="12.75"/>
  <cols>
    <col min="1" max="2" width="14.875" style="59" customWidth="1"/>
    <col min="3" max="5" width="15" style="59" customWidth="1"/>
    <col min="6" max="16384" width="9" style="59"/>
  </cols>
  <sheetData>
    <row r="1" spans="1:5" ht="20.25" customHeight="1">
      <c r="A1" s="176" t="s">
        <v>190</v>
      </c>
      <c r="B1" s="177"/>
      <c r="C1" s="177"/>
      <c r="D1" s="177"/>
      <c r="E1" s="178"/>
    </row>
    <row r="2" spans="1:5" ht="10.5" customHeight="1">
      <c r="A2" s="60"/>
      <c r="B2" s="61"/>
      <c r="C2" s="60"/>
      <c r="D2" s="60"/>
      <c r="E2" s="60"/>
    </row>
    <row r="3" spans="1:5" ht="20.25" customHeight="1">
      <c r="A3" s="62" t="s">
        <v>191</v>
      </c>
      <c r="B3" s="61"/>
      <c r="C3" s="60"/>
      <c r="D3" s="60"/>
      <c r="E3" s="63" t="s">
        <v>192</v>
      </c>
    </row>
    <row r="4" spans="1:5" ht="18.75" customHeight="1">
      <c r="A4" s="179" t="s">
        <v>193</v>
      </c>
      <c r="B4" s="180"/>
      <c r="C4" s="181"/>
      <c r="D4" s="182" t="s">
        <v>194</v>
      </c>
      <c r="E4" s="183" t="s">
        <v>195</v>
      </c>
    </row>
    <row r="5" spans="1:5" ht="18.75" customHeight="1">
      <c r="A5" s="118" t="s">
        <v>196</v>
      </c>
      <c r="B5" s="119"/>
      <c r="C5" s="120"/>
      <c r="D5" s="66" t="str">
        <f>C27</f>
        <v>16건</v>
      </c>
      <c r="E5" s="184">
        <f>E27</f>
        <v>3876500</v>
      </c>
    </row>
    <row r="6" spans="1:5" ht="18.75" customHeight="1">
      <c r="A6" s="121" t="s">
        <v>197</v>
      </c>
      <c r="B6" s="122"/>
      <c r="C6" s="123"/>
      <c r="D6" s="68" t="str">
        <f>C37</f>
        <v>9건</v>
      </c>
      <c r="E6" s="185">
        <f>E37</f>
        <v>1068501</v>
      </c>
    </row>
    <row r="7" spans="1:5" ht="18.75" customHeight="1">
      <c r="A7" s="124" t="s">
        <v>198</v>
      </c>
      <c r="B7" s="125"/>
      <c r="C7" s="126"/>
      <c r="D7" s="70" t="str">
        <f>C38</f>
        <v>19건</v>
      </c>
      <c r="E7" s="186">
        <f>E38</f>
        <v>4945001</v>
      </c>
    </row>
    <row r="8" spans="1:5" ht="9" customHeight="1">
      <c r="A8" s="60"/>
      <c r="B8" s="61"/>
      <c r="C8" s="60"/>
      <c r="D8" s="60"/>
      <c r="E8" s="60"/>
    </row>
    <row r="9" spans="1:5" ht="20.25" customHeight="1">
      <c r="A9" s="62" t="s">
        <v>199</v>
      </c>
      <c r="B9" s="61"/>
      <c r="C9" s="60"/>
      <c r="D9" s="60"/>
      <c r="E9" s="60"/>
    </row>
    <row r="10" spans="1:5" ht="18.75" customHeight="1">
      <c r="A10" s="72" t="s">
        <v>200</v>
      </c>
      <c r="B10" s="72" t="s">
        <v>201</v>
      </c>
      <c r="C10" s="105" t="s">
        <v>202</v>
      </c>
      <c r="D10" s="106"/>
      <c r="E10" s="72" t="s">
        <v>203</v>
      </c>
    </row>
    <row r="11" spans="1:5" ht="18.75" customHeight="1">
      <c r="A11" s="144" t="s">
        <v>204</v>
      </c>
      <c r="B11" s="187" t="s">
        <v>205</v>
      </c>
      <c r="C11" s="188" t="s">
        <v>206</v>
      </c>
      <c r="D11" s="189"/>
      <c r="E11" s="190">
        <v>45000</v>
      </c>
    </row>
    <row r="12" spans="1:5" ht="18.75" customHeight="1">
      <c r="A12" s="145"/>
      <c r="B12" s="98" t="s">
        <v>207</v>
      </c>
      <c r="C12" s="191" t="s">
        <v>208</v>
      </c>
      <c r="D12" s="192"/>
      <c r="E12" s="95">
        <v>89000</v>
      </c>
    </row>
    <row r="13" spans="1:5" ht="18.75" customHeight="1">
      <c r="A13" s="145"/>
      <c r="B13" s="98" t="s">
        <v>209</v>
      </c>
      <c r="C13" s="191" t="s">
        <v>210</v>
      </c>
      <c r="D13" s="192"/>
      <c r="E13" s="95">
        <v>104000</v>
      </c>
    </row>
    <row r="14" spans="1:5" ht="18.75" customHeight="1">
      <c r="A14" s="145"/>
      <c r="B14" s="98" t="s">
        <v>211</v>
      </c>
      <c r="C14" s="191" t="s">
        <v>212</v>
      </c>
      <c r="D14" s="192"/>
      <c r="E14" s="95">
        <v>80000</v>
      </c>
    </row>
    <row r="15" spans="1:5" ht="18.75" customHeight="1">
      <c r="A15" s="145"/>
      <c r="B15" s="98" t="s">
        <v>211</v>
      </c>
      <c r="C15" s="191" t="s">
        <v>213</v>
      </c>
      <c r="D15" s="192"/>
      <c r="E15" s="95">
        <v>350000</v>
      </c>
    </row>
    <row r="16" spans="1:5" ht="18.75" customHeight="1">
      <c r="A16" s="145"/>
      <c r="B16" s="98" t="s">
        <v>214</v>
      </c>
      <c r="C16" s="191" t="s">
        <v>208</v>
      </c>
      <c r="D16" s="192"/>
      <c r="E16" s="95">
        <f>79000+12000</f>
        <v>91000</v>
      </c>
    </row>
    <row r="17" spans="1:5" ht="18.75" customHeight="1">
      <c r="A17" s="145"/>
      <c r="B17" s="98" t="s">
        <v>214</v>
      </c>
      <c r="C17" s="191" t="s">
        <v>215</v>
      </c>
      <c r="D17" s="192"/>
      <c r="E17" s="95">
        <v>300000</v>
      </c>
    </row>
    <row r="18" spans="1:5" ht="18.75" customHeight="1">
      <c r="A18" s="145"/>
      <c r="B18" s="98" t="s">
        <v>216</v>
      </c>
      <c r="C18" s="191" t="s">
        <v>215</v>
      </c>
      <c r="D18" s="192"/>
      <c r="E18" s="95">
        <v>263000</v>
      </c>
    </row>
    <row r="19" spans="1:5" ht="18.75" customHeight="1">
      <c r="A19" s="145"/>
      <c r="B19" s="98" t="s">
        <v>217</v>
      </c>
      <c r="C19" s="191" t="s">
        <v>218</v>
      </c>
      <c r="D19" s="192"/>
      <c r="E19" s="95">
        <f>284000+158000</f>
        <v>442000</v>
      </c>
    </row>
    <row r="20" spans="1:5" ht="18.75" customHeight="1">
      <c r="A20" s="145"/>
      <c r="B20" s="102" t="s">
        <v>219</v>
      </c>
      <c r="C20" s="99" t="s">
        <v>220</v>
      </c>
      <c r="D20" s="100"/>
      <c r="E20" s="95">
        <f>20000+231000+170000</f>
        <v>421000</v>
      </c>
    </row>
    <row r="21" spans="1:5" ht="18.75" customHeight="1">
      <c r="A21" s="145"/>
      <c r="B21" s="102" t="s">
        <v>221</v>
      </c>
      <c r="C21" s="103" t="s">
        <v>222</v>
      </c>
      <c r="D21" s="104"/>
      <c r="E21" s="95">
        <v>100000</v>
      </c>
    </row>
    <row r="22" spans="1:5" ht="18.75" customHeight="1">
      <c r="A22" s="145"/>
      <c r="B22" s="102" t="s">
        <v>221</v>
      </c>
      <c r="C22" s="103" t="s">
        <v>223</v>
      </c>
      <c r="D22" s="104"/>
      <c r="E22" s="193">
        <v>190500</v>
      </c>
    </row>
    <row r="23" spans="1:5" ht="18.75" customHeight="1">
      <c r="A23" s="145"/>
      <c r="B23" s="102" t="s">
        <v>224</v>
      </c>
      <c r="C23" s="103" t="s">
        <v>225</v>
      </c>
      <c r="D23" s="104"/>
      <c r="E23" s="101">
        <v>269000</v>
      </c>
    </row>
    <row r="24" spans="1:5" ht="18.75" customHeight="1">
      <c r="A24" s="145"/>
      <c r="B24" s="102" t="s">
        <v>226</v>
      </c>
      <c r="C24" s="103" t="s">
        <v>225</v>
      </c>
      <c r="D24" s="104"/>
      <c r="E24" s="95">
        <v>275000</v>
      </c>
    </row>
    <row r="25" spans="1:5" ht="18.75" customHeight="1">
      <c r="A25" s="145"/>
      <c r="B25" s="102" t="s">
        <v>227</v>
      </c>
      <c r="C25" s="99" t="s">
        <v>225</v>
      </c>
      <c r="D25" s="100"/>
      <c r="E25" s="95">
        <f>176000+77000+396000</f>
        <v>649000</v>
      </c>
    </row>
    <row r="26" spans="1:5" ht="18.75" customHeight="1">
      <c r="A26" s="145"/>
      <c r="B26" s="102" t="s">
        <v>228</v>
      </c>
      <c r="C26" s="103" t="s">
        <v>225</v>
      </c>
      <c r="D26" s="104"/>
      <c r="E26" s="193">
        <v>208000</v>
      </c>
    </row>
    <row r="27" spans="1:5" ht="18.75" customHeight="1">
      <c r="A27" s="194"/>
      <c r="B27" s="75" t="s">
        <v>229</v>
      </c>
      <c r="C27" s="131" t="s">
        <v>230</v>
      </c>
      <c r="D27" s="132"/>
      <c r="E27" s="76">
        <f>SUM(E11:E26)</f>
        <v>3876500</v>
      </c>
    </row>
    <row r="28" spans="1:5" ht="18.75" customHeight="1">
      <c r="A28" s="133" t="s">
        <v>231</v>
      </c>
      <c r="B28" s="77" t="s">
        <v>232</v>
      </c>
      <c r="C28" s="195" t="s">
        <v>233</v>
      </c>
      <c r="D28" s="196"/>
      <c r="E28" s="78">
        <v>75000</v>
      </c>
    </row>
    <row r="29" spans="1:5" ht="18.75" customHeight="1">
      <c r="A29" s="197"/>
      <c r="B29" s="77" t="s">
        <v>234</v>
      </c>
      <c r="C29" s="198" t="s">
        <v>235</v>
      </c>
      <c r="D29" s="199"/>
      <c r="E29" s="78">
        <f>39500+10000</f>
        <v>49500</v>
      </c>
    </row>
    <row r="30" spans="1:5" ht="18.75" customHeight="1">
      <c r="A30" s="197"/>
      <c r="B30" s="77" t="s">
        <v>234</v>
      </c>
      <c r="C30" s="198" t="s">
        <v>236</v>
      </c>
      <c r="D30" s="199"/>
      <c r="E30" s="78">
        <v>52000</v>
      </c>
    </row>
    <row r="31" spans="1:5" ht="18.75" customHeight="1">
      <c r="A31" s="197"/>
      <c r="B31" s="77" t="s">
        <v>237</v>
      </c>
      <c r="C31" s="198" t="s">
        <v>236</v>
      </c>
      <c r="D31" s="199"/>
      <c r="E31" s="78">
        <v>18000</v>
      </c>
    </row>
    <row r="32" spans="1:5" ht="18.75" customHeight="1">
      <c r="A32" s="200"/>
      <c r="B32" s="102" t="s">
        <v>211</v>
      </c>
      <c r="C32" s="103" t="s">
        <v>238</v>
      </c>
      <c r="D32" s="104"/>
      <c r="E32" s="101">
        <v>320000</v>
      </c>
    </row>
    <row r="33" spans="1:5" ht="18.75" customHeight="1">
      <c r="A33" s="200"/>
      <c r="B33" s="79" t="s">
        <v>239</v>
      </c>
      <c r="C33" s="103" t="s">
        <v>240</v>
      </c>
      <c r="D33" s="104"/>
      <c r="E33" s="80">
        <v>92000</v>
      </c>
    </row>
    <row r="34" spans="1:5" ht="18.75" customHeight="1">
      <c r="A34" s="200"/>
      <c r="B34" s="79" t="s">
        <v>221</v>
      </c>
      <c r="C34" s="103" t="s">
        <v>241</v>
      </c>
      <c r="D34" s="104"/>
      <c r="E34" s="80">
        <v>34001</v>
      </c>
    </row>
    <row r="35" spans="1:5" ht="18.75" customHeight="1">
      <c r="A35" s="200"/>
      <c r="B35" s="79" t="s">
        <v>226</v>
      </c>
      <c r="C35" s="103" t="s">
        <v>242</v>
      </c>
      <c r="D35" s="104"/>
      <c r="E35" s="80">
        <v>253000</v>
      </c>
    </row>
    <row r="36" spans="1:5" ht="18.75" customHeight="1">
      <c r="A36" s="200"/>
      <c r="B36" s="79" t="s">
        <v>226</v>
      </c>
      <c r="C36" s="103" t="s">
        <v>243</v>
      </c>
      <c r="D36" s="104"/>
      <c r="E36" s="80">
        <v>175000</v>
      </c>
    </row>
    <row r="37" spans="1:5" ht="18.75" customHeight="1">
      <c r="A37" s="201"/>
      <c r="B37" s="81" t="s">
        <v>229</v>
      </c>
      <c r="C37" s="127" t="s">
        <v>244</v>
      </c>
      <c r="D37" s="128"/>
      <c r="E37" s="76">
        <f>SUM(E28:E36)</f>
        <v>1068501</v>
      </c>
    </row>
    <row r="38" spans="1:5" ht="18.75" customHeight="1">
      <c r="A38" s="124" t="s">
        <v>245</v>
      </c>
      <c r="B38" s="129"/>
      <c r="C38" s="124" t="s">
        <v>246</v>
      </c>
      <c r="D38" s="129"/>
      <c r="E38" s="82">
        <f>E27+E37</f>
        <v>4945001</v>
      </c>
    </row>
  </sheetData>
  <mergeCells count="12">
    <mergeCell ref="A11:A27"/>
    <mergeCell ref="C27:D27"/>
    <mergeCell ref="A28:A37"/>
    <mergeCell ref="C37:D37"/>
    <mergeCell ref="A38:B38"/>
    <mergeCell ref="C38:D38"/>
    <mergeCell ref="A1:E1"/>
    <mergeCell ref="A4:C4"/>
    <mergeCell ref="A5:C5"/>
    <mergeCell ref="A6:C6"/>
    <mergeCell ref="A7:C7"/>
    <mergeCell ref="C10:D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0"/>
  <sheetViews>
    <sheetView workbookViewId="0">
      <selection activeCell="E21" sqref="E21"/>
    </sheetView>
  </sheetViews>
  <sheetFormatPr defaultRowHeight="12.75"/>
  <cols>
    <col min="1" max="2" width="14.875" style="59" customWidth="1"/>
    <col min="3" max="3" width="15" style="59" customWidth="1"/>
    <col min="4" max="4" width="21.125" style="59" customWidth="1"/>
    <col min="5" max="5" width="15" style="59" customWidth="1"/>
    <col min="6" max="16384" width="9" style="59"/>
  </cols>
  <sheetData>
    <row r="1" spans="1:5" ht="20.25" customHeight="1">
      <c r="A1" s="176" t="s">
        <v>247</v>
      </c>
      <c r="B1" s="177"/>
      <c r="C1" s="177"/>
      <c r="D1" s="177"/>
      <c r="E1" s="178"/>
    </row>
    <row r="2" spans="1:5" ht="10.5" customHeight="1">
      <c r="A2" s="60"/>
      <c r="B2" s="61"/>
      <c r="C2" s="60"/>
      <c r="D2" s="60"/>
      <c r="E2" s="60"/>
    </row>
    <row r="3" spans="1:5" ht="20.25" customHeight="1">
      <c r="A3" s="62" t="s">
        <v>0</v>
      </c>
      <c r="B3" s="61"/>
      <c r="C3" s="60"/>
      <c r="D3" s="60"/>
      <c r="E3" s="63" t="s">
        <v>1</v>
      </c>
    </row>
    <row r="4" spans="1:5" ht="18.75" customHeight="1">
      <c r="A4" s="179" t="s">
        <v>2</v>
      </c>
      <c r="B4" s="180"/>
      <c r="C4" s="181"/>
      <c r="D4" s="182" t="s">
        <v>3</v>
      </c>
      <c r="E4" s="183" t="s">
        <v>4</v>
      </c>
    </row>
    <row r="5" spans="1:5" ht="18.75" customHeight="1">
      <c r="A5" s="118" t="s">
        <v>5</v>
      </c>
      <c r="B5" s="119"/>
      <c r="C5" s="120"/>
      <c r="D5" s="66" t="str">
        <f>C24</f>
        <v>13건</v>
      </c>
      <c r="E5" s="184">
        <f>E24</f>
        <v>1515090</v>
      </c>
    </row>
    <row r="6" spans="1:5" ht="18.75" customHeight="1">
      <c r="A6" s="121" t="s">
        <v>6</v>
      </c>
      <c r="B6" s="122"/>
      <c r="C6" s="123"/>
      <c r="D6" s="68" t="str">
        <f>C39</f>
        <v>14건</v>
      </c>
      <c r="E6" s="185">
        <f>E39</f>
        <v>3083000</v>
      </c>
    </row>
    <row r="7" spans="1:5" ht="18.75" customHeight="1">
      <c r="A7" s="124" t="s">
        <v>7</v>
      </c>
      <c r="B7" s="125"/>
      <c r="C7" s="126"/>
      <c r="D7" s="70" t="str">
        <f>C40</f>
        <v>27건</v>
      </c>
      <c r="E7" s="186">
        <f>E40</f>
        <v>4598090</v>
      </c>
    </row>
    <row r="8" spans="1:5" ht="9" customHeight="1">
      <c r="A8" s="60"/>
      <c r="B8" s="61"/>
      <c r="C8" s="60"/>
      <c r="D8" s="60"/>
      <c r="E8" s="60"/>
    </row>
    <row r="9" spans="1:5" ht="20.25" customHeight="1">
      <c r="A9" s="62" t="s">
        <v>8</v>
      </c>
      <c r="B9" s="61"/>
      <c r="C9" s="60"/>
      <c r="D9" s="60"/>
      <c r="E9" s="60"/>
    </row>
    <row r="10" spans="1:5" ht="18.75" customHeight="1">
      <c r="A10" s="72" t="s">
        <v>9</v>
      </c>
      <c r="B10" s="72" t="s">
        <v>10</v>
      </c>
      <c r="C10" s="105" t="s">
        <v>11</v>
      </c>
      <c r="D10" s="106"/>
      <c r="E10" s="72" t="s">
        <v>12</v>
      </c>
    </row>
    <row r="11" spans="1:5" ht="18.75" customHeight="1">
      <c r="A11" s="144" t="s">
        <v>248</v>
      </c>
      <c r="B11" s="187" t="s">
        <v>249</v>
      </c>
      <c r="C11" s="202" t="s">
        <v>250</v>
      </c>
      <c r="D11" s="189"/>
      <c r="E11" s="190">
        <v>107000</v>
      </c>
    </row>
    <row r="12" spans="1:5" ht="18.75" customHeight="1">
      <c r="A12" s="145"/>
      <c r="B12" s="98" t="s">
        <v>251</v>
      </c>
      <c r="C12" s="202" t="s">
        <v>252</v>
      </c>
      <c r="D12" s="192"/>
      <c r="E12" s="95">
        <v>58000</v>
      </c>
    </row>
    <row r="13" spans="1:5" ht="18.75" customHeight="1">
      <c r="A13" s="145"/>
      <c r="B13" s="98" t="s">
        <v>253</v>
      </c>
      <c r="C13" s="202" t="s">
        <v>254</v>
      </c>
      <c r="D13" s="192"/>
      <c r="E13" s="95">
        <v>102000</v>
      </c>
    </row>
    <row r="14" spans="1:5" ht="18.75" customHeight="1">
      <c r="A14" s="145"/>
      <c r="B14" s="98" t="s">
        <v>255</v>
      </c>
      <c r="C14" s="202" t="s">
        <v>256</v>
      </c>
      <c r="D14" s="192"/>
      <c r="E14" s="95">
        <v>75190</v>
      </c>
    </row>
    <row r="15" spans="1:5" ht="18.75" customHeight="1">
      <c r="A15" s="145"/>
      <c r="B15" s="98" t="s">
        <v>255</v>
      </c>
      <c r="C15" s="202" t="s">
        <v>257</v>
      </c>
      <c r="D15" s="192"/>
      <c r="E15" s="95">
        <v>237000</v>
      </c>
    </row>
    <row r="16" spans="1:5" ht="18.75" customHeight="1">
      <c r="A16" s="145"/>
      <c r="B16" s="98" t="s">
        <v>258</v>
      </c>
      <c r="C16" s="202" t="s">
        <v>259</v>
      </c>
      <c r="D16" s="192"/>
      <c r="E16" s="95">
        <v>37500</v>
      </c>
    </row>
    <row r="17" spans="1:5" ht="18.75" customHeight="1">
      <c r="A17" s="145"/>
      <c r="B17" s="98" t="s">
        <v>260</v>
      </c>
      <c r="C17" s="202" t="s">
        <v>261</v>
      </c>
      <c r="D17" s="192"/>
      <c r="E17" s="95">
        <v>160000</v>
      </c>
    </row>
    <row r="18" spans="1:5" ht="18.75" customHeight="1">
      <c r="A18" s="145"/>
      <c r="B18" s="98" t="s">
        <v>262</v>
      </c>
      <c r="C18" s="202" t="s">
        <v>256</v>
      </c>
      <c r="D18" s="192"/>
      <c r="E18" s="95">
        <v>23500</v>
      </c>
    </row>
    <row r="19" spans="1:5" ht="18.75" customHeight="1">
      <c r="A19" s="145"/>
      <c r="B19" s="98" t="s">
        <v>262</v>
      </c>
      <c r="C19" s="202" t="s">
        <v>263</v>
      </c>
      <c r="D19" s="192"/>
      <c r="E19" s="95">
        <v>84000</v>
      </c>
    </row>
    <row r="20" spans="1:5" ht="18.75" customHeight="1">
      <c r="A20" s="145"/>
      <c r="B20" s="102" t="s">
        <v>264</v>
      </c>
      <c r="C20" s="202" t="s">
        <v>265</v>
      </c>
      <c r="D20" s="100"/>
      <c r="E20" s="95">
        <v>134000</v>
      </c>
    </row>
    <row r="21" spans="1:5" ht="18.75" customHeight="1">
      <c r="A21" s="145"/>
      <c r="B21" s="102" t="s">
        <v>266</v>
      </c>
      <c r="C21" s="202" t="s">
        <v>265</v>
      </c>
      <c r="D21" s="104"/>
      <c r="E21" s="95">
        <v>117100</v>
      </c>
    </row>
    <row r="22" spans="1:5" ht="18.75" customHeight="1">
      <c r="A22" s="145"/>
      <c r="B22" s="102" t="s">
        <v>267</v>
      </c>
      <c r="C22" s="202" t="s">
        <v>268</v>
      </c>
      <c r="D22" s="104"/>
      <c r="E22" s="193">
        <v>320000</v>
      </c>
    </row>
    <row r="23" spans="1:5" ht="18.75" customHeight="1">
      <c r="A23" s="145"/>
      <c r="B23" s="102" t="s">
        <v>269</v>
      </c>
      <c r="C23" s="202" t="s">
        <v>270</v>
      </c>
      <c r="D23" s="104"/>
      <c r="E23" s="101">
        <v>59800</v>
      </c>
    </row>
    <row r="24" spans="1:5" ht="18.75" customHeight="1">
      <c r="A24" s="194"/>
      <c r="B24" s="75" t="s">
        <v>13</v>
      </c>
      <c r="C24" s="131" t="s">
        <v>271</v>
      </c>
      <c r="D24" s="132"/>
      <c r="E24" s="76">
        <f>SUM(E11:E23)</f>
        <v>1515090</v>
      </c>
    </row>
    <row r="25" spans="1:5" ht="18.75" customHeight="1">
      <c r="A25" s="133" t="s">
        <v>272</v>
      </c>
      <c r="B25" s="77" t="s">
        <v>249</v>
      </c>
      <c r="C25" s="195" t="s">
        <v>273</v>
      </c>
      <c r="D25" s="196"/>
      <c r="E25" s="78">
        <v>349000</v>
      </c>
    </row>
    <row r="26" spans="1:5" ht="18.75" customHeight="1">
      <c r="A26" s="197"/>
      <c r="B26" s="77" t="s">
        <v>251</v>
      </c>
      <c r="C26" s="198" t="s">
        <v>274</v>
      </c>
      <c r="D26" s="199"/>
      <c r="E26" s="78">
        <v>302000</v>
      </c>
    </row>
    <row r="27" spans="1:5" ht="18.75" customHeight="1">
      <c r="A27" s="197"/>
      <c r="B27" s="77" t="s">
        <v>275</v>
      </c>
      <c r="C27" s="198" t="s">
        <v>276</v>
      </c>
      <c r="D27" s="199"/>
      <c r="E27" s="78">
        <v>280000</v>
      </c>
    </row>
    <row r="28" spans="1:5" ht="18.75" customHeight="1">
      <c r="A28" s="197"/>
      <c r="B28" s="77" t="s">
        <v>253</v>
      </c>
      <c r="C28" s="198" t="s">
        <v>277</v>
      </c>
      <c r="D28" s="199"/>
      <c r="E28" s="78">
        <v>201000</v>
      </c>
    </row>
    <row r="29" spans="1:5" ht="18.75" customHeight="1">
      <c r="A29" s="197"/>
      <c r="B29" s="77" t="s">
        <v>278</v>
      </c>
      <c r="C29" s="198" t="s">
        <v>279</v>
      </c>
      <c r="D29" s="199"/>
      <c r="E29" s="78">
        <v>320000</v>
      </c>
    </row>
    <row r="30" spans="1:5" ht="18.75" customHeight="1">
      <c r="A30" s="197"/>
      <c r="B30" s="77" t="s">
        <v>280</v>
      </c>
      <c r="C30" s="198" t="s">
        <v>281</v>
      </c>
      <c r="D30" s="199"/>
      <c r="E30" s="78">
        <v>250000</v>
      </c>
    </row>
    <row r="31" spans="1:5" ht="18.75" customHeight="1">
      <c r="A31" s="197"/>
      <c r="B31" s="77" t="s">
        <v>280</v>
      </c>
      <c r="C31" s="198" t="s">
        <v>282</v>
      </c>
      <c r="D31" s="199"/>
      <c r="E31" s="78">
        <v>80000</v>
      </c>
    </row>
    <row r="32" spans="1:5" ht="18.75" customHeight="1">
      <c r="A32" s="197"/>
      <c r="B32" s="77" t="s">
        <v>264</v>
      </c>
      <c r="C32" s="198" t="s">
        <v>283</v>
      </c>
      <c r="D32" s="199"/>
      <c r="E32" s="78">
        <v>320000</v>
      </c>
    </row>
    <row r="33" spans="1:5" ht="18.75" customHeight="1">
      <c r="A33" s="197"/>
      <c r="B33" s="77" t="s">
        <v>284</v>
      </c>
      <c r="C33" s="198" t="s">
        <v>285</v>
      </c>
      <c r="D33" s="199"/>
      <c r="E33" s="78">
        <v>95000</v>
      </c>
    </row>
    <row r="34" spans="1:5" ht="18.75" customHeight="1">
      <c r="A34" s="200"/>
      <c r="B34" s="102" t="s">
        <v>286</v>
      </c>
      <c r="C34" s="103" t="s">
        <v>287</v>
      </c>
      <c r="D34" s="104"/>
      <c r="E34" s="101">
        <v>202000</v>
      </c>
    </row>
    <row r="35" spans="1:5" ht="18.75" customHeight="1">
      <c r="A35" s="200"/>
      <c r="B35" s="79" t="s">
        <v>286</v>
      </c>
      <c r="C35" s="103" t="s">
        <v>288</v>
      </c>
      <c r="D35" s="104"/>
      <c r="E35" s="80">
        <v>73000</v>
      </c>
    </row>
    <row r="36" spans="1:5" ht="18.75" customHeight="1">
      <c r="A36" s="200"/>
      <c r="B36" s="79" t="s">
        <v>289</v>
      </c>
      <c r="C36" s="103" t="s">
        <v>290</v>
      </c>
      <c r="D36" s="104"/>
      <c r="E36" s="80">
        <v>131000</v>
      </c>
    </row>
    <row r="37" spans="1:5" ht="18.75" customHeight="1">
      <c r="A37" s="200"/>
      <c r="B37" s="79" t="s">
        <v>291</v>
      </c>
      <c r="C37" s="103" t="s">
        <v>277</v>
      </c>
      <c r="D37" s="104"/>
      <c r="E37" s="80">
        <v>300000</v>
      </c>
    </row>
    <row r="38" spans="1:5" ht="18.75" customHeight="1">
      <c r="A38" s="200"/>
      <c r="B38" s="79" t="s">
        <v>269</v>
      </c>
      <c r="C38" s="103" t="s">
        <v>292</v>
      </c>
      <c r="D38" s="104"/>
      <c r="E38" s="80">
        <v>180000</v>
      </c>
    </row>
    <row r="39" spans="1:5" ht="18.75" customHeight="1">
      <c r="A39" s="201"/>
      <c r="B39" s="81" t="s">
        <v>13</v>
      </c>
      <c r="C39" s="127" t="s">
        <v>293</v>
      </c>
      <c r="D39" s="128"/>
      <c r="E39" s="76">
        <f>SUM(E25:E38)</f>
        <v>3083000</v>
      </c>
    </row>
    <row r="40" spans="1:5" ht="18.75" customHeight="1">
      <c r="A40" s="124" t="s">
        <v>14</v>
      </c>
      <c r="B40" s="129"/>
      <c r="C40" s="124" t="s">
        <v>294</v>
      </c>
      <c r="D40" s="129"/>
      <c r="E40" s="82">
        <f>E24+E39</f>
        <v>4598090</v>
      </c>
    </row>
  </sheetData>
  <mergeCells count="12">
    <mergeCell ref="A11:A24"/>
    <mergeCell ref="C24:D24"/>
    <mergeCell ref="A25:A39"/>
    <mergeCell ref="C39:D39"/>
    <mergeCell ref="A40:B40"/>
    <mergeCell ref="C40:D40"/>
    <mergeCell ref="A1:E1"/>
    <mergeCell ref="A4:C4"/>
    <mergeCell ref="A5:C5"/>
    <mergeCell ref="A6:C6"/>
    <mergeCell ref="A7:C7"/>
    <mergeCell ref="C10:D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selection activeCell="I16" sqref="I16"/>
    </sheetView>
  </sheetViews>
  <sheetFormatPr defaultRowHeight="12.75"/>
  <cols>
    <col min="1" max="2" width="14.875" style="59" customWidth="1"/>
    <col min="3" max="5" width="15" style="59" customWidth="1"/>
    <col min="6" max="16384" width="9" style="59"/>
  </cols>
  <sheetData>
    <row r="1" spans="1:5" ht="20.25" customHeight="1">
      <c r="A1" s="176" t="s">
        <v>295</v>
      </c>
      <c r="B1" s="177"/>
      <c r="C1" s="177"/>
      <c r="D1" s="177"/>
      <c r="E1" s="178"/>
    </row>
    <row r="2" spans="1:5" ht="10.5" customHeight="1">
      <c r="A2" s="60"/>
      <c r="B2" s="61"/>
      <c r="C2" s="60"/>
      <c r="D2" s="60"/>
      <c r="E2" s="60"/>
    </row>
    <row r="3" spans="1:5" ht="20.25" customHeight="1">
      <c r="A3" s="62" t="s">
        <v>0</v>
      </c>
      <c r="B3" s="61"/>
      <c r="C3" s="60"/>
      <c r="D3" s="60"/>
      <c r="E3" s="63" t="s">
        <v>1</v>
      </c>
    </row>
    <row r="4" spans="1:5" ht="18.75" customHeight="1">
      <c r="A4" s="179" t="s">
        <v>2</v>
      </c>
      <c r="B4" s="180"/>
      <c r="C4" s="181"/>
      <c r="D4" s="182" t="s">
        <v>3</v>
      </c>
      <c r="E4" s="183" t="s">
        <v>4</v>
      </c>
    </row>
    <row r="5" spans="1:5" ht="18.75" customHeight="1">
      <c r="A5" s="118" t="s">
        <v>5</v>
      </c>
      <c r="B5" s="119"/>
      <c r="C5" s="120"/>
      <c r="D5" s="66" t="str">
        <f>C29</f>
        <v>18건</v>
      </c>
      <c r="E5" s="184">
        <f>E29</f>
        <v>3326400</v>
      </c>
    </row>
    <row r="6" spans="1:5" ht="18.75" customHeight="1">
      <c r="A6" s="121" t="s">
        <v>6</v>
      </c>
      <c r="B6" s="122"/>
      <c r="C6" s="123"/>
      <c r="D6" s="68" t="str">
        <f>C40</f>
        <v>10건</v>
      </c>
      <c r="E6" s="185">
        <f>E40</f>
        <v>2326820</v>
      </c>
    </row>
    <row r="7" spans="1:5" ht="18.75" customHeight="1">
      <c r="A7" s="124" t="s">
        <v>7</v>
      </c>
      <c r="B7" s="125"/>
      <c r="C7" s="126"/>
      <c r="D7" s="70" t="str">
        <f>C41</f>
        <v>28건</v>
      </c>
      <c r="E7" s="186">
        <f>E41</f>
        <v>5653220</v>
      </c>
    </row>
    <row r="8" spans="1:5" ht="9" customHeight="1">
      <c r="A8" s="60"/>
      <c r="B8" s="61"/>
      <c r="C8" s="60"/>
      <c r="D8" s="60"/>
      <c r="E8" s="60"/>
    </row>
    <row r="9" spans="1:5" ht="20.25" customHeight="1">
      <c r="A9" s="62" t="s">
        <v>8</v>
      </c>
      <c r="B9" s="61"/>
      <c r="C9" s="60"/>
      <c r="D9" s="60"/>
      <c r="E9" s="60"/>
    </row>
    <row r="10" spans="1:5" ht="18.75" customHeight="1">
      <c r="A10" s="72" t="s">
        <v>9</v>
      </c>
      <c r="B10" s="72" t="s">
        <v>10</v>
      </c>
      <c r="C10" s="105" t="s">
        <v>11</v>
      </c>
      <c r="D10" s="106"/>
      <c r="E10" s="72" t="s">
        <v>12</v>
      </c>
    </row>
    <row r="11" spans="1:5" ht="18.75" customHeight="1">
      <c r="A11" s="144" t="s">
        <v>248</v>
      </c>
      <c r="B11" s="187" t="s">
        <v>296</v>
      </c>
      <c r="C11" s="188" t="s">
        <v>297</v>
      </c>
      <c r="D11" s="189"/>
      <c r="E11" s="190">
        <v>300000</v>
      </c>
    </row>
    <row r="12" spans="1:5" ht="18.75" customHeight="1">
      <c r="A12" s="145"/>
      <c r="B12" s="98" t="s">
        <v>296</v>
      </c>
      <c r="C12" s="191" t="s">
        <v>298</v>
      </c>
      <c r="D12" s="192"/>
      <c r="E12" s="95">
        <v>215000</v>
      </c>
    </row>
    <row r="13" spans="1:5" ht="18.75" customHeight="1">
      <c r="A13" s="145"/>
      <c r="B13" s="98" t="s">
        <v>299</v>
      </c>
      <c r="C13" s="191" t="s">
        <v>242</v>
      </c>
      <c r="D13" s="192"/>
      <c r="E13" s="95">
        <v>168000</v>
      </c>
    </row>
    <row r="14" spans="1:5" ht="18.75" customHeight="1">
      <c r="A14" s="145"/>
      <c r="B14" s="98" t="s">
        <v>300</v>
      </c>
      <c r="C14" s="191" t="s">
        <v>208</v>
      </c>
      <c r="D14" s="192"/>
      <c r="E14" s="95">
        <v>21000</v>
      </c>
    </row>
    <row r="15" spans="1:5" ht="18.75" customHeight="1">
      <c r="A15" s="145"/>
      <c r="B15" s="98" t="s">
        <v>301</v>
      </c>
      <c r="C15" s="191" t="s">
        <v>302</v>
      </c>
      <c r="D15" s="192"/>
      <c r="E15" s="95">
        <v>136500</v>
      </c>
    </row>
    <row r="16" spans="1:5" ht="18.75" customHeight="1">
      <c r="A16" s="145"/>
      <c r="B16" s="98" t="s">
        <v>303</v>
      </c>
      <c r="C16" s="191" t="s">
        <v>304</v>
      </c>
      <c r="D16" s="192"/>
      <c r="E16" s="95">
        <v>90000</v>
      </c>
    </row>
    <row r="17" spans="1:5" ht="18.75" customHeight="1">
      <c r="A17" s="145"/>
      <c r="B17" s="98" t="s">
        <v>305</v>
      </c>
      <c r="C17" s="191" t="s">
        <v>306</v>
      </c>
      <c r="D17" s="192"/>
      <c r="E17" s="95">
        <v>357000</v>
      </c>
    </row>
    <row r="18" spans="1:5" ht="18.75" customHeight="1">
      <c r="A18" s="145"/>
      <c r="B18" s="98" t="s">
        <v>307</v>
      </c>
      <c r="C18" s="191" t="s">
        <v>308</v>
      </c>
      <c r="D18" s="192"/>
      <c r="E18" s="95">
        <v>109000</v>
      </c>
    </row>
    <row r="19" spans="1:5" ht="18.75" customHeight="1">
      <c r="A19" s="145"/>
      <c r="B19" s="98" t="s">
        <v>309</v>
      </c>
      <c r="C19" s="191" t="s">
        <v>310</v>
      </c>
      <c r="D19" s="192"/>
      <c r="E19" s="95">
        <v>206000</v>
      </c>
    </row>
    <row r="20" spans="1:5" ht="18.75" customHeight="1">
      <c r="A20" s="145"/>
      <c r="B20" s="98" t="s">
        <v>311</v>
      </c>
      <c r="C20" s="191" t="s">
        <v>312</v>
      </c>
      <c r="D20" s="192"/>
      <c r="E20" s="95">
        <v>284000</v>
      </c>
    </row>
    <row r="21" spans="1:5" ht="18.75" customHeight="1">
      <c r="A21" s="145"/>
      <c r="B21" s="98" t="s">
        <v>311</v>
      </c>
      <c r="C21" s="191" t="s">
        <v>313</v>
      </c>
      <c r="D21" s="192"/>
      <c r="E21" s="95">
        <v>270000</v>
      </c>
    </row>
    <row r="22" spans="1:5" ht="18.75" customHeight="1">
      <c r="A22" s="145"/>
      <c r="B22" s="102" t="s">
        <v>314</v>
      </c>
      <c r="C22" s="99" t="s">
        <v>315</v>
      </c>
      <c r="D22" s="100"/>
      <c r="E22" s="95">
        <v>385400</v>
      </c>
    </row>
    <row r="23" spans="1:5" ht="18.75" customHeight="1">
      <c r="A23" s="145"/>
      <c r="B23" s="102" t="s">
        <v>316</v>
      </c>
      <c r="C23" s="103" t="s">
        <v>317</v>
      </c>
      <c r="D23" s="104"/>
      <c r="E23" s="95">
        <v>86000</v>
      </c>
    </row>
    <row r="24" spans="1:5" ht="18.75" customHeight="1">
      <c r="A24" s="145"/>
      <c r="B24" s="102" t="s">
        <v>318</v>
      </c>
      <c r="C24" s="103" t="s">
        <v>298</v>
      </c>
      <c r="D24" s="104"/>
      <c r="E24" s="193">
        <v>172000</v>
      </c>
    </row>
    <row r="25" spans="1:5" ht="18.75" customHeight="1">
      <c r="A25" s="145"/>
      <c r="B25" s="102" t="s">
        <v>318</v>
      </c>
      <c r="C25" s="103" t="s">
        <v>319</v>
      </c>
      <c r="D25" s="104"/>
      <c r="E25" s="101">
        <v>175000</v>
      </c>
    </row>
    <row r="26" spans="1:5" ht="18.75" customHeight="1">
      <c r="A26" s="145"/>
      <c r="B26" s="102" t="s">
        <v>320</v>
      </c>
      <c r="C26" s="103" t="s">
        <v>321</v>
      </c>
      <c r="D26" s="104"/>
      <c r="E26" s="95">
        <v>70500</v>
      </c>
    </row>
    <row r="27" spans="1:5" ht="18.75" customHeight="1">
      <c r="A27" s="145"/>
      <c r="B27" s="102" t="s">
        <v>322</v>
      </c>
      <c r="C27" s="99" t="s">
        <v>323</v>
      </c>
      <c r="D27" s="100"/>
      <c r="E27" s="95">
        <v>150000</v>
      </c>
    </row>
    <row r="28" spans="1:5" ht="18.75" customHeight="1">
      <c r="A28" s="145"/>
      <c r="B28" s="102" t="s">
        <v>324</v>
      </c>
      <c r="C28" s="103" t="s">
        <v>321</v>
      </c>
      <c r="D28" s="104"/>
      <c r="E28" s="193">
        <v>131000</v>
      </c>
    </row>
    <row r="29" spans="1:5" ht="18.75" customHeight="1">
      <c r="A29" s="194"/>
      <c r="B29" s="75" t="s">
        <v>13</v>
      </c>
      <c r="C29" s="131" t="s">
        <v>325</v>
      </c>
      <c r="D29" s="132"/>
      <c r="E29" s="76">
        <f>SUM(E11:E28)</f>
        <v>3326400</v>
      </c>
    </row>
    <row r="30" spans="1:5" ht="18.75" customHeight="1">
      <c r="A30" s="133" t="s">
        <v>272</v>
      </c>
      <c r="B30" s="77" t="s">
        <v>326</v>
      </c>
      <c r="C30" s="195" t="s">
        <v>327</v>
      </c>
      <c r="D30" s="196"/>
      <c r="E30" s="78">
        <v>75420</v>
      </c>
    </row>
    <row r="31" spans="1:5" ht="18.75" customHeight="1">
      <c r="A31" s="197"/>
      <c r="B31" s="77" t="s">
        <v>326</v>
      </c>
      <c r="C31" s="198" t="s">
        <v>328</v>
      </c>
      <c r="D31" s="199"/>
      <c r="E31" s="78">
        <v>204000</v>
      </c>
    </row>
    <row r="32" spans="1:5" ht="18.75" customHeight="1">
      <c r="A32" s="197"/>
      <c r="B32" s="77" t="s">
        <v>329</v>
      </c>
      <c r="C32" s="198" t="s">
        <v>330</v>
      </c>
      <c r="D32" s="199"/>
      <c r="E32" s="78">
        <v>293000</v>
      </c>
    </row>
    <row r="33" spans="1:5" ht="18.75" customHeight="1">
      <c r="A33" s="197"/>
      <c r="B33" s="77" t="s">
        <v>331</v>
      </c>
      <c r="C33" s="198" t="s">
        <v>332</v>
      </c>
      <c r="D33" s="199"/>
      <c r="E33" s="78">
        <v>185000</v>
      </c>
    </row>
    <row r="34" spans="1:5" ht="18.75" customHeight="1">
      <c r="A34" s="200"/>
      <c r="B34" s="102" t="s">
        <v>331</v>
      </c>
      <c r="C34" s="103" t="s">
        <v>330</v>
      </c>
      <c r="D34" s="104"/>
      <c r="E34" s="101">
        <v>310000</v>
      </c>
    </row>
    <row r="35" spans="1:5" ht="18.75" customHeight="1">
      <c r="A35" s="200"/>
      <c r="B35" s="79" t="s">
        <v>303</v>
      </c>
      <c r="C35" s="103" t="s">
        <v>333</v>
      </c>
      <c r="D35" s="104"/>
      <c r="E35" s="80">
        <v>342000</v>
      </c>
    </row>
    <row r="36" spans="1:5" ht="18.75" customHeight="1">
      <c r="A36" s="200"/>
      <c r="B36" s="79" t="s">
        <v>334</v>
      </c>
      <c r="C36" s="103" t="s">
        <v>335</v>
      </c>
      <c r="D36" s="104"/>
      <c r="E36" s="80">
        <v>9400</v>
      </c>
    </row>
    <row r="37" spans="1:5" ht="18.75" customHeight="1">
      <c r="A37" s="200"/>
      <c r="B37" s="79" t="s">
        <v>311</v>
      </c>
      <c r="C37" s="103" t="s">
        <v>333</v>
      </c>
      <c r="D37" s="104"/>
      <c r="E37" s="80">
        <v>480000</v>
      </c>
    </row>
    <row r="38" spans="1:5" ht="18.75" customHeight="1">
      <c r="A38" s="200"/>
      <c r="B38" s="79" t="s">
        <v>336</v>
      </c>
      <c r="C38" s="103" t="s">
        <v>337</v>
      </c>
      <c r="D38" s="104"/>
      <c r="E38" s="80">
        <v>302000</v>
      </c>
    </row>
    <row r="39" spans="1:5" ht="18.75" customHeight="1">
      <c r="A39" s="200"/>
      <c r="B39" s="79" t="s">
        <v>322</v>
      </c>
      <c r="C39" s="103" t="s">
        <v>338</v>
      </c>
      <c r="D39" s="104"/>
      <c r="E39" s="80">
        <v>126000</v>
      </c>
    </row>
    <row r="40" spans="1:5" ht="18.75" customHeight="1">
      <c r="A40" s="201"/>
      <c r="B40" s="81" t="s">
        <v>13</v>
      </c>
      <c r="C40" s="127" t="s">
        <v>339</v>
      </c>
      <c r="D40" s="128"/>
      <c r="E40" s="76">
        <f>SUM(E30:E39)</f>
        <v>2326820</v>
      </c>
    </row>
    <row r="41" spans="1:5" ht="18.75" customHeight="1">
      <c r="A41" s="124" t="s">
        <v>14</v>
      </c>
      <c r="B41" s="129"/>
      <c r="C41" s="124" t="s">
        <v>340</v>
      </c>
      <c r="D41" s="129"/>
      <c r="E41" s="82">
        <f>E29+E40</f>
        <v>5653220</v>
      </c>
    </row>
  </sheetData>
  <mergeCells count="12">
    <mergeCell ref="A11:A29"/>
    <mergeCell ref="C29:D29"/>
    <mergeCell ref="A30:A40"/>
    <mergeCell ref="C40:D40"/>
    <mergeCell ref="A41:B41"/>
    <mergeCell ref="C41:D41"/>
    <mergeCell ref="A1:E1"/>
    <mergeCell ref="A4:C4"/>
    <mergeCell ref="A5:C5"/>
    <mergeCell ref="A6:C6"/>
    <mergeCell ref="A7:C7"/>
    <mergeCell ref="C10:D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장관10월</vt:lpstr>
      <vt:lpstr>장관11월</vt:lpstr>
      <vt:lpstr>장관12월</vt:lpstr>
      <vt:lpstr>1차관 10월</vt:lpstr>
      <vt:lpstr>1차관 11월</vt:lpstr>
      <vt:lpstr>1차관 12월</vt:lpstr>
      <vt:lpstr>2차관 10월</vt:lpstr>
      <vt:lpstr>2차관 11월</vt:lpstr>
      <vt:lpstr>2차관 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2017-01-22T13:03:54Z</cp:lastPrinted>
  <dcterms:created xsi:type="dcterms:W3CDTF">2013-11-08T01:42:48Z</dcterms:created>
  <dcterms:modified xsi:type="dcterms:W3CDTF">2017-02-01T00:51:07Z</dcterms:modified>
</cp:coreProperties>
</file>