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9320" windowHeight="9960"/>
  </bookViews>
  <sheets>
    <sheet name="장관 4월" sheetId="4" r:id="rId1"/>
    <sheet name="장관5월" sheetId="1" r:id="rId2"/>
    <sheet name="장관6월" sheetId="2" r:id="rId3"/>
    <sheet name="1차관 4월" sheetId="5" r:id="rId4"/>
    <sheet name="1차관 5월" sheetId="6" r:id="rId5"/>
    <sheet name="1차관 6월" sheetId="7" r:id="rId6"/>
    <sheet name="2차관 4월" sheetId="11" r:id="rId7"/>
    <sheet name="2차관5월" sheetId="12" r:id="rId8"/>
    <sheet name="2차관 6월" sheetId="13" r:id="rId9"/>
    <sheet name="Sheet1" sheetId="14" r:id="rId10"/>
  </sheets>
  <calcPr calcId="125725"/>
</workbook>
</file>

<file path=xl/calcChain.xml><?xml version="1.0" encoding="utf-8"?>
<calcChain xmlns="http://schemas.openxmlformats.org/spreadsheetml/2006/main">
  <c r="E41" i="13"/>
  <c r="E8" s="1"/>
  <c r="E38"/>
  <c r="E30"/>
  <c r="E22"/>
  <c r="E42" s="1"/>
  <c r="E9" s="1"/>
  <c r="D9"/>
  <c r="D8"/>
  <c r="E7"/>
  <c r="D7"/>
  <c r="E6"/>
  <c r="D6"/>
  <c r="E5"/>
  <c r="D5"/>
  <c r="E38" i="12"/>
  <c r="E34"/>
  <c r="E32"/>
  <c r="E31"/>
  <c r="E35" s="1"/>
  <c r="E7" s="1"/>
  <c r="E28"/>
  <c r="E19"/>
  <c r="E14"/>
  <c r="E13"/>
  <c r="E21" s="1"/>
  <c r="D9"/>
  <c r="E8"/>
  <c r="D8"/>
  <c r="D7"/>
  <c r="E6"/>
  <c r="D6"/>
  <c r="D5"/>
  <c r="E39" l="1"/>
  <c r="E9" s="1"/>
  <c r="E5"/>
  <c r="D9" i="11" l="1"/>
  <c r="D8"/>
  <c r="D7"/>
  <c r="D6"/>
  <c r="D5"/>
  <c r="E36" i="7"/>
  <c r="E37" s="1"/>
  <c r="E31"/>
  <c r="E24"/>
  <c r="E19"/>
  <c r="D9"/>
  <c r="D8"/>
  <c r="E7"/>
  <c r="D7"/>
  <c r="E6"/>
  <c r="D6"/>
  <c r="E5"/>
  <c r="D5"/>
  <c r="E35" i="6"/>
  <c r="E36" s="1"/>
  <c r="E30"/>
  <c r="E24"/>
  <c r="E18"/>
  <c r="D9"/>
  <c r="D8"/>
  <c r="E7"/>
  <c r="D7"/>
  <c r="E6"/>
  <c r="D6"/>
  <c r="E5"/>
  <c r="D5"/>
  <c r="E39" i="5"/>
  <c r="E40" s="1"/>
  <c r="E34"/>
  <c r="E26"/>
  <c r="E18"/>
  <c r="D9"/>
  <c r="D8"/>
  <c r="E7"/>
  <c r="D7"/>
  <c r="E6"/>
  <c r="D6"/>
  <c r="E5"/>
  <c r="D5"/>
  <c r="E8" i="7" l="1"/>
  <c r="E9" s="1"/>
  <c r="E8" i="6"/>
  <c r="E9" s="1"/>
  <c r="E8" i="5"/>
  <c r="E9" s="1"/>
  <c r="E43" i="2" l="1"/>
  <c r="E8" s="1"/>
  <c r="E40"/>
  <c r="E7" s="1"/>
  <c r="E33"/>
  <c r="E21"/>
  <c r="E44" s="1"/>
  <c r="E9" s="1"/>
  <c r="D8"/>
  <c r="D7"/>
  <c r="E6"/>
  <c r="D6"/>
  <c r="E5"/>
  <c r="D5"/>
  <c r="E37" i="1"/>
  <c r="E8" s="1"/>
  <c r="E34"/>
  <c r="E27"/>
  <c r="E21"/>
  <c r="E38" s="1"/>
  <c r="E9" s="1"/>
  <c r="D8"/>
  <c r="E7"/>
  <c r="D7"/>
  <c r="E6"/>
  <c r="D6"/>
  <c r="E5"/>
  <c r="D5"/>
  <c r="E43" i="4"/>
  <c r="E40"/>
  <c r="E33"/>
  <c r="E24"/>
  <c r="E44" s="1"/>
  <c r="E8"/>
  <c r="D8"/>
  <c r="E7"/>
  <c r="D7"/>
  <c r="E6"/>
  <c r="D6"/>
  <c r="E5"/>
  <c r="E9" s="1"/>
  <c r="D5"/>
</calcChain>
</file>

<file path=xl/sharedStrings.xml><?xml version="1.0" encoding="utf-8"?>
<sst xmlns="http://schemas.openxmlformats.org/spreadsheetml/2006/main" count="544" uniqueCount="279">
  <si>
    <t>소계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</si>
  <si>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</si>
  <si>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</si>
  <si>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장관 '16년 4월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</si>
  <si>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</si>
  <si>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</si>
  <si>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</si>
  <si>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</si>
  <si>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</si>
  <si>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</si>
  <si>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</si>
  <si>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</si>
  <si>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</si>
  <si>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</si>
  <si>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</si>
  <si>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</si>
  <si>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</si>
  <si>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</si>
  <si>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</si>
  <si>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</si>
  <si>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 xml:space="preserve"> 신산업정책 추진 점검 및 토론회의 </t>
    <phoneticPr fontId="3" type="noConversion"/>
  </si>
  <si>
    <t xml:space="preserve"> 에너지정책 추진 점검회의</t>
    <phoneticPr fontId="3" type="noConversion"/>
  </si>
  <si>
    <t xml:space="preserve"> 수출정책 추진 점검회의</t>
    <phoneticPr fontId="3" type="noConversion"/>
  </si>
  <si>
    <t xml:space="preserve"> 주요 업무 점검회의</t>
    <phoneticPr fontId="3" type="noConversion"/>
  </si>
  <si>
    <t xml:space="preserve"> 국가과학기술 전략 점검회의</t>
    <phoneticPr fontId="3" type="noConversion"/>
  </si>
  <si>
    <t xml:space="preserve"> '17년 예산편성 점검회의</t>
    <phoneticPr fontId="3" type="noConversion"/>
  </si>
  <si>
    <t xml:space="preserve"> 통상정책 추진 점검회의</t>
    <phoneticPr fontId="3" type="noConversion"/>
  </si>
  <si>
    <t xml:space="preserve"> 첨단기술산업 육성정책 점검회의</t>
    <phoneticPr fontId="3" type="noConversion"/>
  </si>
  <si>
    <t>소계</t>
    <phoneticPr fontId="4" type="noConversion"/>
  </si>
  <si>
    <t>8건</t>
    <phoneticPr fontId="3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</si>
  <si>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</si>
  <si>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 xml:space="preserve"> 주요 업무관계자 오찬 협의</t>
    <phoneticPr fontId="3" type="noConversion"/>
  </si>
  <si>
    <t xml:space="preserve"> 경제정책 전문가 오찬 협의</t>
    <phoneticPr fontId="3" type="noConversion"/>
  </si>
  <si>
    <t xml:space="preserve"> 출입기자 간담회</t>
    <phoneticPr fontId="3" type="noConversion"/>
  </si>
  <si>
    <t xml:space="preserve"> 주요 업무관계자 만찬 협의</t>
    <phoneticPr fontId="3" type="noConversion"/>
  </si>
  <si>
    <t xml:space="preserve"> 주요 언론 만찬 협의</t>
    <phoneticPr fontId="3" type="noConversion"/>
  </si>
  <si>
    <t>6건</t>
    <phoneticPr fontId="3" type="noConversion"/>
  </si>
  <si>
    <t>위문·격려 및 직원 사기 진작</t>
    <phoneticPr fontId="4" type="noConversion"/>
  </si>
  <si>
    <t xml:space="preserve"> 멕시코 순방 준비단 격려</t>
    <phoneticPr fontId="3" type="noConversion"/>
  </si>
  <si>
    <t xml:space="preserve"> 산업정책실/산업기반실 직원 오찬</t>
    <phoneticPr fontId="3" type="noConversion"/>
  </si>
  <si>
    <t xml:space="preserve"> 신입직원 격려</t>
    <phoneticPr fontId="3" type="noConversion"/>
  </si>
  <si>
    <t>2016-4월</t>
    <phoneticPr fontId="4" type="noConversion"/>
  </si>
  <si>
    <t xml:space="preserve"> 경조사 화환</t>
    <phoneticPr fontId="4" type="noConversion"/>
  </si>
  <si>
    <t>4건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</si>
  <si>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r>
      <rPr>
        <sz val="11"/>
        <rFont val="Arial"/>
        <family val="2"/>
      </rPr>
      <t xml:space="preserve">    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</si>
  <si>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</si>
  <si>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</si>
  <si>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</si>
  <si>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</si>
  <si>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장관 '16년 5월 업추비 집행내역</t>
    <phoneticPr fontId="4" type="noConversion"/>
  </si>
  <si>
    <t xml:space="preserve"> 통상투자협력 정책 점검회의</t>
    <phoneticPr fontId="3" type="noConversion"/>
  </si>
  <si>
    <t xml:space="preserve"> 신흥시장 진출전략 점검회의</t>
    <phoneticPr fontId="3" type="noConversion"/>
  </si>
  <si>
    <t xml:space="preserve"> 규제개혁 추진현황 점검회의</t>
    <phoneticPr fontId="3" type="noConversion"/>
  </si>
  <si>
    <t xml:space="preserve"> 아프리카 순방성과 점검회의 (해외)</t>
    <phoneticPr fontId="3" type="noConversion"/>
  </si>
  <si>
    <t>소계</t>
    <phoneticPr fontId="4" type="noConversion"/>
  </si>
  <si>
    <t>4건</t>
    <phoneticPr fontId="3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</si>
  <si>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</si>
  <si>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 xml:space="preserve"> 주요 언론 오찬 협의</t>
    <phoneticPr fontId="3" type="noConversion"/>
  </si>
  <si>
    <t xml:space="preserve"> 주요 업무관계자 만찬 협의</t>
    <phoneticPr fontId="3" type="noConversion"/>
  </si>
  <si>
    <t>위문·격려 및 직원 사기 진작</t>
    <phoneticPr fontId="4" type="noConversion"/>
  </si>
  <si>
    <t xml:space="preserve"> 중동출장 수행원 격려</t>
    <phoneticPr fontId="3" type="noConversion"/>
  </si>
  <si>
    <t xml:space="preserve"> 중국 및 일본출장 관계직원 격려</t>
    <phoneticPr fontId="3" type="noConversion"/>
  </si>
  <si>
    <t>2016-5월</t>
    <phoneticPr fontId="4" type="noConversion"/>
  </si>
  <si>
    <t xml:space="preserve"> 경조사 화환</t>
    <phoneticPr fontId="3" type="noConversion"/>
  </si>
  <si>
    <t>3건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</si>
  <si>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r>
      <rPr>
        <sz val="11"/>
        <rFont val="Arial"/>
        <family val="2"/>
      </rPr>
      <t xml:space="preserve">   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</si>
  <si>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</si>
  <si>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</si>
  <si>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</si>
  <si>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</si>
  <si>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장관 '16년 6월 업추비 집행내역</t>
    <phoneticPr fontId="4" type="noConversion"/>
  </si>
  <si>
    <t>주요 정책
추진 관련
회의 행사 등</t>
    <phoneticPr fontId="4" type="noConversion"/>
  </si>
  <si>
    <t xml:space="preserve"> 프랑스 출장 점검회의</t>
    <phoneticPr fontId="3" type="noConversion"/>
  </si>
  <si>
    <t xml:space="preserve"> 인도 출장 점검회의</t>
    <phoneticPr fontId="3" type="noConversion"/>
  </si>
  <si>
    <t xml:space="preserve"> 신산업정책 점검회의</t>
    <phoneticPr fontId="3" type="noConversion"/>
  </si>
  <si>
    <t xml:space="preserve"> 에너지정책 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</si>
  <si>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4" type="noConversion"/>
  </si>
  <si>
    <t xml:space="preserve"> 주요 업무관계자 오찬 협의</t>
    <phoneticPr fontId="3" type="noConversion"/>
  </si>
  <si>
    <t xml:space="preserve"> 출입기자 간담회</t>
    <phoneticPr fontId="3" type="noConversion"/>
  </si>
  <si>
    <t xml:space="preserve"> 주요 언론 만찬 협의</t>
    <phoneticPr fontId="3" type="noConversion"/>
  </si>
  <si>
    <t>11건</t>
    <phoneticPr fontId="3" type="noConversion"/>
  </si>
  <si>
    <t>위문·격려 및 직원 사기진작</t>
    <phoneticPr fontId="4" type="noConversion"/>
  </si>
  <si>
    <t xml:space="preserve"> 부내직원 오찬 간담회</t>
    <phoneticPr fontId="3" type="noConversion"/>
  </si>
  <si>
    <t>2016-6월</t>
    <phoneticPr fontId="4" type="noConversion"/>
  </si>
  <si>
    <t xml:space="preserve"> 수행경비 지원</t>
    <phoneticPr fontId="4" type="noConversion"/>
  </si>
  <si>
    <t xml:space="preserve"> 음료/다과/용품 등 제비용</t>
    <phoneticPr fontId="4" type="noConversion"/>
  </si>
  <si>
    <t>1차관 '16년 4월 업추비 집행내역</t>
    <phoneticPr fontId="4" type="noConversion"/>
  </si>
  <si>
    <t>④ 차관실 운영 등 기타경비</t>
    <phoneticPr fontId="4" type="noConversion"/>
  </si>
  <si>
    <t>경제혁신점검회의 안건관련 사전 회의</t>
    <phoneticPr fontId="4" type="noConversion"/>
  </si>
  <si>
    <t>정책전문가 포럼</t>
    <phoneticPr fontId="3" type="noConversion"/>
  </si>
  <si>
    <t>바이오산업 관련 포럼관계자 회의</t>
    <phoneticPr fontId="3" type="noConversion"/>
  </si>
  <si>
    <t>중견기업 정책 관계자 회의</t>
    <phoneticPr fontId="3" type="noConversion"/>
  </si>
  <si>
    <t>M&amp;A 전문가 및 관계자 회의</t>
    <phoneticPr fontId="3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</si>
  <si>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</si>
  <si>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</t>
    </r>
    <r>
      <rPr>
        <sz val="10"/>
        <rFont val="맑은 고딕"/>
        <family val="2"/>
        <charset val="129"/>
      </rPr>
      <t xml:space="preserve"> </t>
    </r>
    <r>
      <rPr>
        <sz val="10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</si>
  <si>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지역현안 관계자 업무협의</t>
    <phoneticPr fontId="3" type="noConversion"/>
  </si>
  <si>
    <t>유관기관 업무협의</t>
    <phoneticPr fontId="3" type="noConversion"/>
  </si>
  <si>
    <t>외신기자단 간담회</t>
    <phoneticPr fontId="3" type="noConversion"/>
  </si>
  <si>
    <t>주요현안 점검 및 업무협의</t>
    <phoneticPr fontId="3" type="noConversion"/>
  </si>
  <si>
    <t>16년 예산관계자 업무협의</t>
    <phoneticPr fontId="3" type="noConversion"/>
  </si>
  <si>
    <t>규제개혁관련 관계자 간담회</t>
    <phoneticPr fontId="3" type="noConversion"/>
  </si>
  <si>
    <t>기활법관계자 업무협의</t>
    <phoneticPr fontId="3" type="noConversion"/>
  </si>
  <si>
    <t>7건</t>
    <phoneticPr fontId="4" type="noConversion"/>
  </si>
  <si>
    <t>7건</t>
    <phoneticPr fontId="4" type="noConversion"/>
  </si>
  <si>
    <t>격무직원 격려</t>
    <phoneticPr fontId="3" type="noConversion"/>
  </si>
  <si>
    <t>수출품목 담당관 격려</t>
    <phoneticPr fontId="3" type="noConversion"/>
  </si>
  <si>
    <t>기활법 관계자 격려</t>
    <phoneticPr fontId="3" type="noConversion"/>
  </si>
  <si>
    <t>주요현안 관련 실국장 격려</t>
    <phoneticPr fontId="3" type="noConversion"/>
  </si>
  <si>
    <t>주요행사 실무자 격려</t>
    <phoneticPr fontId="3" type="noConversion"/>
  </si>
  <si>
    <t>파견직원 격려</t>
    <phoneticPr fontId="3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</si>
  <si>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</si>
  <si>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3" type="noConversion"/>
  </si>
  <si>
    <t>4건</t>
    <phoneticPr fontId="4" type="noConversion"/>
  </si>
  <si>
    <t>23건</t>
    <phoneticPr fontId="4" type="noConversion"/>
  </si>
  <si>
    <t>1차관 '16년 5월 업추비 집행내역</t>
    <phoneticPr fontId="4" type="noConversion"/>
  </si>
  <si>
    <t>무투회의 관련 사전 회의</t>
    <phoneticPr fontId="3" type="noConversion"/>
  </si>
  <si>
    <t>예산기금별 예산 조정회의</t>
    <phoneticPr fontId="3" type="noConversion"/>
  </si>
  <si>
    <t>신산업 세제관련  회의</t>
    <phoneticPr fontId="3" type="noConversion"/>
  </si>
  <si>
    <t>기업구조조정관련 회의</t>
  </si>
  <si>
    <t>수출지원기관 협의체 회의</t>
    <phoneticPr fontId="3" type="noConversion"/>
  </si>
  <si>
    <t>신산업 세제관련 업무협의</t>
    <phoneticPr fontId="3" type="noConversion"/>
  </si>
  <si>
    <t>규제프리존 관계자 업무협의</t>
    <phoneticPr fontId="3" type="noConversion"/>
  </si>
  <si>
    <t>해외 수출시장 개척 관련 간담회</t>
    <phoneticPr fontId="3" type="noConversion"/>
  </si>
  <si>
    <t>블랙프라이데이관련 업무협의</t>
    <phoneticPr fontId="3" type="noConversion"/>
  </si>
  <si>
    <t>국장급 격려</t>
    <phoneticPr fontId="4" type="noConversion"/>
  </si>
  <si>
    <t>예산관련 실별 지원부서 격려</t>
    <phoneticPr fontId="3" type="noConversion"/>
  </si>
  <si>
    <t>품목별 수출관계자 격려</t>
    <phoneticPr fontId="3" type="noConversion"/>
  </si>
  <si>
    <t>산정실/에너지실 직원 격려</t>
    <phoneticPr fontId="3" type="noConversion"/>
  </si>
  <si>
    <t>국회 관련 실무자 격려</t>
    <phoneticPr fontId="3" type="noConversion"/>
  </si>
  <si>
    <t>19건</t>
    <phoneticPr fontId="4" type="noConversion"/>
  </si>
  <si>
    <t>1차관 '16년 6월 업추비 집행내역</t>
    <phoneticPr fontId="4" type="noConversion"/>
  </si>
  <si>
    <t>주요 현안 관련 회의</t>
    <phoneticPr fontId="3" type="noConversion"/>
  </si>
  <si>
    <t>주요 현안 회의</t>
    <phoneticPr fontId="3" type="noConversion"/>
  </si>
  <si>
    <t>수출품목 담당관 회의</t>
    <phoneticPr fontId="3" type="noConversion"/>
  </si>
  <si>
    <t>1급 회의</t>
    <phoneticPr fontId="3" type="noConversion"/>
  </si>
  <si>
    <t>산업위 업무보고 준비 회의</t>
    <phoneticPr fontId="3" type="noConversion"/>
  </si>
  <si>
    <t>다포스포럼 관련 사전 회의</t>
    <phoneticPr fontId="3" type="noConversion"/>
  </si>
  <si>
    <t>6건</t>
    <phoneticPr fontId="4" type="noConversion"/>
  </si>
  <si>
    <r>
      <rPr>
        <sz val="10"/>
        <color theme="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돋움"/>
        <family val="3"/>
        <charset val="129"/>
      </rPr>
      <t>대유관기관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돋움"/>
        <family val="3"/>
        <charset val="129"/>
      </rPr>
      <t>등</t>
    </r>
    <phoneticPr fontId="4" type="noConversion"/>
  </si>
  <si>
    <t>주요 기자단 간담회</t>
    <phoneticPr fontId="3" type="noConversion"/>
  </si>
  <si>
    <t>예산관련 업무협의</t>
    <phoneticPr fontId="3" type="noConversion"/>
  </si>
  <si>
    <t>산업부 출입기자단 연찬회</t>
    <phoneticPr fontId="3" type="noConversion"/>
  </si>
  <si>
    <t>전기차 관련 유관기관 간담회</t>
    <phoneticPr fontId="3" type="noConversion"/>
  </si>
  <si>
    <t>국장 격려 오찬</t>
    <phoneticPr fontId="3" type="noConversion"/>
  </si>
  <si>
    <t>격무 직원 격려</t>
    <phoneticPr fontId="3" type="noConversion"/>
  </si>
  <si>
    <t>파견 직원 격려</t>
    <phoneticPr fontId="3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</si>
  <si>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
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</si>
  <si>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총합계</t>
  </si>
  <si>
    <t>20건</t>
    <phoneticPr fontId="4" type="noConversion"/>
  </si>
  <si>
    <t>제2차관 '16년 4월 업추비 집행내역</t>
    <phoneticPr fontId="4" type="noConversion"/>
  </si>
  <si>
    <t>2,330,000원</t>
  </si>
  <si>
    <t>2,168,000원</t>
  </si>
  <si>
    <t>1,407,100원</t>
  </si>
  <si>
    <t>1,865,900원</t>
  </si>
  <si>
    <t>7,771,000원</t>
  </si>
  <si>
    <t>2016-04-06</t>
  </si>
  <si>
    <t>에너지 정책 정례 브리핑</t>
    <phoneticPr fontId="3" type="noConversion"/>
  </si>
  <si>
    <t>2016-04-11</t>
  </si>
  <si>
    <t>통상 현안점검 회의</t>
    <phoneticPr fontId="3" type="noConversion"/>
  </si>
  <si>
    <t>에너지 현안점검 회의</t>
    <phoneticPr fontId="3" type="noConversion"/>
  </si>
  <si>
    <t>2016-04-15</t>
  </si>
  <si>
    <t>홍보 개선방안 간담회</t>
    <phoneticPr fontId="3" type="noConversion"/>
  </si>
  <si>
    <t>2016-04-22</t>
  </si>
  <si>
    <t>TPP 현안점검 회의</t>
    <phoneticPr fontId="3" type="noConversion"/>
  </si>
  <si>
    <t>2016-04-23</t>
  </si>
  <si>
    <t>에너지시설 안전점검 및 간담회</t>
    <phoneticPr fontId="3" type="noConversion"/>
  </si>
  <si>
    <t>2016-04-27</t>
  </si>
  <si>
    <t>정책 홍보 협의</t>
    <phoneticPr fontId="3" type="noConversion"/>
  </si>
  <si>
    <t>2,330,000원</t>
    <phoneticPr fontId="3" type="noConversion"/>
  </si>
  <si>
    <t>2016-04-01</t>
  </si>
  <si>
    <t>에너지시민연대 간담회</t>
  </si>
  <si>
    <t>2016-04-05</t>
  </si>
  <si>
    <t>에너지 정책 전문가 간담회</t>
    <phoneticPr fontId="3" type="noConversion"/>
  </si>
  <si>
    <t>2016-04-07</t>
  </si>
  <si>
    <t>문서보안, 사이버보안 유관기관 협의</t>
    <phoneticPr fontId="3" type="noConversion"/>
  </si>
  <si>
    <t>2016-04-14</t>
  </si>
  <si>
    <t>공공기관 기능조정 전문가 간담회</t>
    <phoneticPr fontId="3" type="noConversion"/>
  </si>
  <si>
    <t>통상 유관기관 업무협의</t>
    <phoneticPr fontId="3" type="noConversion"/>
  </si>
  <si>
    <t>2016-04-25</t>
  </si>
  <si>
    <t>에너지신산업 간담회</t>
  </si>
  <si>
    <t>2016-04-28</t>
  </si>
  <si>
    <t>에너지규제개혁협의체</t>
  </si>
  <si>
    <t>2016-04-29</t>
  </si>
  <si>
    <t>외신기자 간담회</t>
  </si>
  <si>
    <t>9건</t>
    <phoneticPr fontId="4" type="noConversion"/>
  </si>
  <si>
    <t>2,168,000원</t>
    <phoneticPr fontId="3" type="noConversion"/>
  </si>
  <si>
    <t>주력산업 고도화 실무자 격려 만찬</t>
    <phoneticPr fontId="3" type="noConversion"/>
  </si>
  <si>
    <t>2016-04-08</t>
  </si>
  <si>
    <t>55회 공채사무관 격려</t>
    <phoneticPr fontId="3" type="noConversion"/>
  </si>
  <si>
    <t>2016-04-12</t>
  </si>
  <si>
    <t>실주무 서기관 격려</t>
    <phoneticPr fontId="3" type="noConversion"/>
  </si>
  <si>
    <t>2016-04-18</t>
  </si>
  <si>
    <t>에너지자원정책과 직원 격려</t>
    <phoneticPr fontId="3" type="noConversion"/>
  </si>
  <si>
    <t>2차관실 격려 만찬</t>
    <phoneticPr fontId="3" type="noConversion"/>
  </si>
  <si>
    <t>2016-04-19</t>
  </si>
  <si>
    <t>전력진흥과 직원 격려</t>
    <phoneticPr fontId="3" type="noConversion"/>
  </si>
  <si>
    <t>2016-04-26</t>
  </si>
  <si>
    <t>에너지자원정책관 격려</t>
    <phoneticPr fontId="3" type="noConversion"/>
  </si>
  <si>
    <t>운영지원과 격려</t>
  </si>
  <si>
    <t>8건</t>
    <phoneticPr fontId="4" type="noConversion"/>
  </si>
  <si>
    <t>1,407,100원</t>
    <phoneticPr fontId="3" type="noConversion"/>
  </si>
  <si>
    <t>2016-4월</t>
    <phoneticPr fontId="4" type="noConversion"/>
  </si>
  <si>
    <t>1,865,900원</t>
    <phoneticPr fontId="3" type="noConversion"/>
  </si>
  <si>
    <t>7,771,000원</t>
    <phoneticPr fontId="3" type="noConversion"/>
  </si>
  <si>
    <t>제2차관 '16년 5월 업추비 집행내역</t>
    <phoneticPr fontId="4" type="noConversion"/>
  </si>
  <si>
    <t>2016-05-03</t>
  </si>
  <si>
    <t>통상현안정책 점검회의</t>
  </si>
  <si>
    <t>2016-05-11</t>
  </si>
  <si>
    <t>전기전력사업자 간담회</t>
    <phoneticPr fontId="3" type="noConversion"/>
  </si>
  <si>
    <t>2016-05-14</t>
  </si>
  <si>
    <t>에너지안전 현장점검</t>
    <phoneticPr fontId="3" type="noConversion"/>
  </si>
  <si>
    <t>2016-05-16</t>
  </si>
  <si>
    <t>2차관실 현안점검 간부회의</t>
    <phoneticPr fontId="3" type="noConversion"/>
  </si>
  <si>
    <t>2016-05-18</t>
  </si>
  <si>
    <t>에너지수출 진흥방안 논의</t>
    <phoneticPr fontId="3" type="noConversion"/>
  </si>
  <si>
    <t>2016-05-23</t>
  </si>
  <si>
    <t>사우디 협력방안 논의</t>
  </si>
  <si>
    <t>2016-05-24</t>
  </si>
  <si>
    <t>이스라엘 협력방안 논의</t>
  </si>
  <si>
    <t>2016-05-30</t>
  </si>
  <si>
    <t>클린에너지장관회의 사전준비</t>
  </si>
  <si>
    <r>
      <t>대민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대유관기관업무협의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및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간담회</t>
    </r>
    <r>
      <rPr>
        <sz val="11"/>
        <color theme="1"/>
        <rFont val="돋움체"/>
        <family val="3"/>
        <charset val="129"/>
      </rPr>
      <t xml:space="preserve"> </t>
    </r>
    <r>
      <rPr>
        <sz val="11"/>
        <rFont val="돋움체"/>
        <family val="3"/>
        <charset val="129"/>
      </rPr>
      <t>등</t>
    </r>
    <phoneticPr fontId="4" type="noConversion"/>
  </si>
  <si>
    <t>USTR 대표부 면담</t>
    <phoneticPr fontId="3" type="noConversion"/>
  </si>
  <si>
    <t>2016-05-04</t>
  </si>
  <si>
    <t>성과연봉제 관련기관 회의</t>
    <phoneticPr fontId="3" type="noConversion"/>
  </si>
  <si>
    <t>2016-05-12</t>
  </si>
  <si>
    <t>에너지정례브리핑 기자단 간담회</t>
    <phoneticPr fontId="3" type="noConversion"/>
  </si>
  <si>
    <t>언론기자단 간담회</t>
    <phoneticPr fontId="3" type="noConversion"/>
  </si>
  <si>
    <t>2016-05-27</t>
  </si>
  <si>
    <t>위문·격려 및 직원 사기 진작</t>
    <phoneticPr fontId="3" type="noConversion"/>
  </si>
  <si>
    <t>비서실 직원 격려</t>
    <phoneticPr fontId="3" type="noConversion"/>
  </si>
  <si>
    <t>2016-05-17</t>
  </si>
  <si>
    <t>통상협력총괄과 격려</t>
  </si>
  <si>
    <t>FTA 무역규범과 격려</t>
    <phoneticPr fontId="3" type="noConversion"/>
  </si>
  <si>
    <t>2차관실 실서무 격려</t>
  </si>
  <si>
    <t>운영지원과 수행기사 격려</t>
    <phoneticPr fontId="3" type="noConversion"/>
  </si>
  <si>
    <t>54회 공채사무관 격려</t>
    <phoneticPr fontId="3" type="noConversion"/>
  </si>
  <si>
    <t>차관실 운영등 기타 경비</t>
    <phoneticPr fontId="4" type="noConversion"/>
  </si>
  <si>
    <t>2013-4월</t>
    <phoneticPr fontId="4" type="noConversion"/>
  </si>
  <si>
    <t>22건</t>
    <phoneticPr fontId="4" type="noConversion"/>
  </si>
  <si>
    <t>제2차관 '16년 6월 업추비 집행내역</t>
    <phoneticPr fontId="4" type="noConversion"/>
  </si>
  <si>
    <t>2016-06-08</t>
  </si>
  <si>
    <t>에너지 정책 현안 협의</t>
    <phoneticPr fontId="3" type="noConversion"/>
  </si>
  <si>
    <t>고준위방사상폐기물 전문가 간담회</t>
    <phoneticPr fontId="3" type="noConversion"/>
  </si>
  <si>
    <t>2016-06-10</t>
  </si>
  <si>
    <t>통상현안 점검회의</t>
    <phoneticPr fontId="3" type="noConversion"/>
  </si>
  <si>
    <t>2016-06-14</t>
  </si>
  <si>
    <t>국회 현안 점검회의</t>
    <phoneticPr fontId="3" type="noConversion"/>
  </si>
  <si>
    <t>2016-06-16</t>
  </si>
  <si>
    <t>에너지신산업 정책 홍보방안 논의</t>
    <phoneticPr fontId="3" type="noConversion"/>
  </si>
  <si>
    <t>2016-06-21</t>
  </si>
  <si>
    <t>산업부 정책현안 점검(4.5급 서기관)</t>
    <phoneticPr fontId="3" type="noConversion"/>
  </si>
  <si>
    <t>2016-06-22</t>
  </si>
  <si>
    <t>국회 현안 논의</t>
    <phoneticPr fontId="3" type="noConversion"/>
  </si>
  <si>
    <t>2016-06-24</t>
  </si>
  <si>
    <t>전력수급계획 논의</t>
    <phoneticPr fontId="3" type="noConversion"/>
  </si>
  <si>
    <t>2016-06-27</t>
  </si>
  <si>
    <t>에너지정례브리핑</t>
    <phoneticPr fontId="3" type="noConversion"/>
  </si>
  <si>
    <t>9건</t>
    <phoneticPr fontId="3" type="noConversion"/>
  </si>
  <si>
    <t>2016-06-07</t>
  </si>
  <si>
    <t>정보보안 유관기관 협의</t>
    <phoneticPr fontId="3" type="noConversion"/>
  </si>
  <si>
    <t>2016-06-09</t>
  </si>
  <si>
    <t>2016-06-13</t>
  </si>
  <si>
    <t>외교부 정례협의회</t>
    <phoneticPr fontId="3" type="noConversion"/>
  </si>
  <si>
    <t>2016-06-15</t>
  </si>
  <si>
    <t>언론사 간담회(에너지 현안 설명)</t>
    <phoneticPr fontId="3" type="noConversion"/>
  </si>
  <si>
    <t>2016-06-23</t>
  </si>
  <si>
    <t>산업위 전체회의</t>
    <phoneticPr fontId="3" type="noConversion"/>
  </si>
  <si>
    <t>언론사 편집부 간담회</t>
    <phoneticPr fontId="3" type="noConversion"/>
  </si>
  <si>
    <t>2016-06-03</t>
  </si>
  <si>
    <t>2차관실 직원 격려</t>
    <phoneticPr fontId="3" type="noConversion"/>
  </si>
  <si>
    <t>서기관 승진자 격려</t>
    <phoneticPr fontId="3" type="noConversion"/>
  </si>
  <si>
    <t>2016-06-17</t>
  </si>
  <si>
    <t>퇴직자(대변인 등) 격려</t>
    <phoneticPr fontId="3" type="noConversion"/>
  </si>
  <si>
    <t>장차관실 직원 격려</t>
    <phoneticPr fontId="3" type="noConversion"/>
  </si>
  <si>
    <t>2016-06-28</t>
  </si>
  <si>
    <t>원전환경과 직원 격려</t>
    <phoneticPr fontId="3" type="noConversion"/>
  </si>
  <si>
    <t>2016-06-29</t>
  </si>
  <si>
    <t>2차관실 신규 전입과장 격려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</si>
</sst>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0"/>
      <name val="맑은 고딕"/>
      <family val="2"/>
      <charset val="129"/>
    </font>
    <font>
      <b/>
      <sz val="20"/>
      <name val="돋움체"/>
      <family val="3"/>
      <charset val="129"/>
    </font>
    <font>
      <sz val="11"/>
      <name val="맑은 고딕"/>
      <family val="2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1"/>
      <color rgb="FFFF0000"/>
      <name val="돋움체"/>
      <family val="3"/>
      <charset val="129"/>
    </font>
    <font>
      <b/>
      <sz val="10"/>
      <name val="Arial"/>
      <family val="2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314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6" xfId="1" applyFont="1" applyBorder="1" applyAlignment="1">
      <alignment horizontal="center" vertical="center"/>
    </xf>
    <xf numFmtId="41" fontId="8" fillId="0" borderId="17" xfId="1" applyNumberFormat="1" applyFont="1" applyBorder="1" applyAlignment="1">
      <alignment vertical="center"/>
    </xf>
    <xf numFmtId="14" fontId="6" fillId="0" borderId="25" xfId="3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7" xfId="5" applyFont="1" applyFill="1" applyBorder="1" applyAlignment="1">
      <alignment horizontal="center" vertical="center"/>
    </xf>
    <xf numFmtId="41" fontId="8" fillId="0" borderId="27" xfId="1" applyNumberFormat="1" applyFont="1" applyFill="1" applyBorder="1" applyAlignment="1">
      <alignment vertical="center"/>
    </xf>
    <xf numFmtId="14" fontId="6" fillId="0" borderId="29" xfId="5" applyNumberFormat="1" applyFont="1" applyFill="1" applyBorder="1" applyAlignment="1">
      <alignment horizontal="center" vertical="center"/>
    </xf>
    <xf numFmtId="41" fontId="6" fillId="0" borderId="29" xfId="1" applyNumberFormat="1" applyFont="1" applyFill="1" applyBorder="1" applyAlignment="1">
      <alignment vertical="center"/>
    </xf>
    <xf numFmtId="41" fontId="6" fillId="0" borderId="25" xfId="4" applyFont="1" applyFill="1" applyBorder="1" applyAlignment="1">
      <alignment vertical="center"/>
    </xf>
    <xf numFmtId="14" fontId="6" fillId="0" borderId="29" xfId="3" applyNumberFormat="1" applyFont="1" applyFill="1" applyBorder="1" applyAlignment="1">
      <alignment horizontal="center" vertical="center"/>
    </xf>
    <xf numFmtId="41" fontId="6" fillId="0" borderId="29" xfId="4" applyFont="1" applyFill="1" applyBorder="1" applyAlignment="1">
      <alignment vertical="center"/>
    </xf>
    <xf numFmtId="0" fontId="8" fillId="0" borderId="27" xfId="1" applyFont="1" applyFill="1" applyBorder="1" applyAlignment="1">
      <alignment horizontal="center" vertical="center"/>
    </xf>
    <xf numFmtId="14" fontId="6" fillId="0" borderId="29" xfId="1" applyNumberFormat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41" fontId="8" fillId="0" borderId="27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14" fontId="6" fillId="0" borderId="25" xfId="1" applyNumberFormat="1" applyFont="1" applyFill="1" applyBorder="1" applyAlignment="1">
      <alignment horizontal="center" vertical="center"/>
    </xf>
    <xf numFmtId="14" fontId="6" fillId="0" borderId="35" xfId="1" applyNumberFormat="1" applyFont="1" applyFill="1" applyBorder="1" applyAlignment="1">
      <alignment horizontal="center" vertical="center"/>
    </xf>
    <xf numFmtId="176" fontId="6" fillId="0" borderId="35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14" fontId="6" fillId="0" borderId="34" xfId="1" applyNumberFormat="1" applyFont="1" applyFill="1" applyBorder="1" applyAlignment="1">
      <alignment horizontal="center" vertical="center"/>
    </xf>
    <xf numFmtId="41" fontId="5" fillId="0" borderId="0" xfId="2" applyNumberFormat="1"/>
    <xf numFmtId="41" fontId="6" fillId="0" borderId="33" xfId="1" applyNumberFormat="1" applyFont="1" applyFill="1" applyBorder="1" applyAlignment="1">
      <alignment vertical="center"/>
    </xf>
    <xf numFmtId="41" fontId="8" fillId="0" borderId="11" xfId="1" applyNumberFormat="1" applyFont="1" applyBorder="1" applyAlignment="1">
      <alignment horizontal="right" vertical="center"/>
    </xf>
    <xf numFmtId="14" fontId="6" fillId="0" borderId="11" xfId="1" applyNumberFormat="1" applyFont="1" applyFill="1" applyBorder="1" applyAlignment="1">
      <alignment horizontal="center" vertical="center"/>
    </xf>
    <xf numFmtId="14" fontId="6" fillId="0" borderId="11" xfId="3" applyNumberFormat="1" applyFont="1" applyFill="1" applyBorder="1" applyAlignment="1">
      <alignment horizontal="center" vertical="center"/>
    </xf>
    <xf numFmtId="14" fontId="6" fillId="0" borderId="11" xfId="5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right" vertical="center"/>
    </xf>
    <xf numFmtId="41" fontId="6" fillId="0" borderId="11" xfId="4" applyFont="1" applyFill="1" applyBorder="1" applyAlignment="1">
      <alignment vertical="center"/>
    </xf>
    <xf numFmtId="41" fontId="8" fillId="0" borderId="11" xfId="1" applyNumberFormat="1" applyFont="1" applyFill="1" applyBorder="1" applyAlignment="1">
      <alignment vertical="center"/>
    </xf>
    <xf numFmtId="41" fontId="6" fillId="0" borderId="11" xfId="1" applyNumberFormat="1" applyFont="1" applyFill="1" applyBorder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6" fillId="0" borderId="20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/>
    </xf>
    <xf numFmtId="0" fontId="6" fillId="0" borderId="31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30" xfId="5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2" borderId="11" xfId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1" xfId="5" applyFont="1" applyFill="1" applyBorder="1" applyAlignment="1">
      <alignment horizontal="center" vertical="center"/>
    </xf>
    <xf numFmtId="176" fontId="6" fillId="0" borderId="25" xfId="1" applyNumberFormat="1" applyFont="1" applyFill="1" applyBorder="1" applyAlignment="1">
      <alignment horizontal="right" vertical="center"/>
    </xf>
    <xf numFmtId="0" fontId="5" fillId="0" borderId="0" xfId="2" applyFill="1"/>
    <xf numFmtId="41" fontId="6" fillId="0" borderId="25" xfId="1" applyNumberFormat="1" applyFont="1" applyFill="1" applyBorder="1" applyAlignment="1">
      <alignment vertical="center"/>
    </xf>
    <xf numFmtId="41" fontId="6" fillId="0" borderId="34" xfId="1" applyNumberFormat="1" applyFont="1" applyFill="1" applyBorder="1" applyAlignment="1">
      <alignment vertical="center"/>
    </xf>
    <xf numFmtId="0" fontId="6" fillId="0" borderId="40" xfId="3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left" vertical="center"/>
    </xf>
    <xf numFmtId="14" fontId="6" fillId="0" borderId="34" xfId="5" applyNumberFormat="1" applyFont="1" applyFill="1" applyBorder="1" applyAlignment="1">
      <alignment horizontal="center" vertical="center"/>
    </xf>
    <xf numFmtId="0" fontId="5" fillId="0" borderId="30" xfId="2" applyBorder="1"/>
    <xf numFmtId="14" fontId="6" fillId="0" borderId="15" xfId="3" applyNumberFormat="1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vertical="center"/>
    </xf>
    <xf numFmtId="0" fontId="5" fillId="0" borderId="32" xfId="2" applyBorder="1"/>
    <xf numFmtId="41" fontId="6" fillId="0" borderId="34" xfId="4" applyFont="1" applyFill="1" applyBorder="1" applyAlignment="1">
      <alignment vertical="center"/>
    </xf>
    <xf numFmtId="14" fontId="6" fillId="0" borderId="15" xfId="1" applyNumberFormat="1" applyFont="1" applyFill="1" applyBorder="1" applyAlignment="1">
      <alignment vertical="center"/>
    </xf>
    <xf numFmtId="14" fontId="6" fillId="0" borderId="34" xfId="1" applyNumberFormat="1" applyFont="1" applyFill="1" applyBorder="1" applyAlignment="1">
      <alignment vertical="center"/>
    </xf>
    <xf numFmtId="0" fontId="6" fillId="0" borderId="34" xfId="1" applyFont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41" fontId="6" fillId="0" borderId="25" xfId="1" applyNumberFormat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41" fontId="6" fillId="0" borderId="29" xfId="1" applyNumberFormat="1" applyFont="1" applyBorder="1" applyAlignment="1">
      <alignment horizontal="center" vertical="center"/>
    </xf>
    <xf numFmtId="14" fontId="6" fillId="0" borderId="18" xfId="1" applyNumberFormat="1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right" vertical="center"/>
    </xf>
    <xf numFmtId="14" fontId="6" fillId="0" borderId="20" xfId="1" applyNumberFormat="1" applyFont="1" applyFill="1" applyBorder="1" applyAlignment="1">
      <alignment horizontal="center" vertical="center"/>
    </xf>
    <xf numFmtId="176" fontId="6" fillId="0" borderId="30" xfId="1" applyNumberFormat="1" applyFont="1" applyFill="1" applyBorder="1" applyAlignment="1">
      <alignment horizontal="right" vertical="center"/>
    </xf>
    <xf numFmtId="14" fontId="6" fillId="0" borderId="20" xfId="3" applyNumberFormat="1" applyFont="1" applyFill="1" applyBorder="1" applyAlignment="1">
      <alignment horizontal="center" vertical="center"/>
    </xf>
    <xf numFmtId="14" fontId="6" fillId="0" borderId="40" xfId="3" applyNumberFormat="1" applyFont="1" applyFill="1" applyBorder="1" applyAlignment="1">
      <alignment horizontal="center" vertical="center"/>
    </xf>
    <xf numFmtId="176" fontId="6" fillId="0" borderId="33" xfId="1" applyNumberFormat="1" applyFont="1" applyFill="1" applyBorder="1" applyAlignment="1">
      <alignment horizontal="right" vertical="center"/>
    </xf>
    <xf numFmtId="0" fontId="8" fillId="0" borderId="1" xfId="5" applyFont="1" applyFill="1" applyBorder="1" applyAlignment="1">
      <alignment horizontal="center" vertical="center"/>
    </xf>
    <xf numFmtId="41" fontId="8" fillId="0" borderId="12" xfId="1" applyNumberFormat="1" applyFont="1" applyFill="1" applyBorder="1" applyAlignment="1">
      <alignment vertical="center"/>
    </xf>
    <xf numFmtId="14" fontId="6" fillId="0" borderId="18" xfId="5" applyNumberFormat="1" applyFont="1" applyFill="1" applyBorder="1" applyAlignment="1">
      <alignment horizontal="center" vertical="center"/>
    </xf>
    <xf numFmtId="41" fontId="6" fillId="0" borderId="26" xfId="1" applyNumberFormat="1" applyFont="1" applyFill="1" applyBorder="1" applyAlignment="1">
      <alignment vertical="center"/>
    </xf>
    <xf numFmtId="41" fontId="6" fillId="0" borderId="30" xfId="4" applyFont="1" applyFill="1" applyBorder="1" applyAlignment="1">
      <alignment vertical="center"/>
    </xf>
    <xf numFmtId="41" fontId="6" fillId="0" borderId="33" xfId="4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14" fontId="6" fillId="0" borderId="20" xfId="5" applyNumberFormat="1" applyFont="1" applyFill="1" applyBorder="1" applyAlignment="1">
      <alignment horizontal="center" vertical="center"/>
    </xf>
    <xf numFmtId="14" fontId="6" fillId="0" borderId="40" xfId="5" applyNumberFormat="1" applyFont="1" applyFill="1" applyBorder="1" applyAlignment="1">
      <alignment horizontal="center" vertical="center"/>
    </xf>
    <xf numFmtId="41" fontId="6" fillId="0" borderId="30" xfId="1" applyNumberFormat="1" applyFont="1" applyFill="1" applyBorder="1" applyAlignment="1">
      <alignment vertical="center"/>
    </xf>
    <xf numFmtId="14" fontId="6" fillId="0" borderId="40" xfId="1" applyNumberFormat="1" applyFont="1" applyFill="1" applyBorder="1" applyAlignment="1">
      <alignment horizontal="center" vertical="center"/>
    </xf>
    <xf numFmtId="41" fontId="8" fillId="0" borderId="12" xfId="1" applyNumberFormat="1" applyFont="1" applyBorder="1" applyAlignment="1">
      <alignment vertical="center"/>
    </xf>
    <xf numFmtId="41" fontId="6" fillId="0" borderId="32" xfId="1" applyNumberFormat="1" applyFont="1" applyBorder="1" applyAlignment="1">
      <alignment vertical="center"/>
    </xf>
    <xf numFmtId="41" fontId="6" fillId="0" borderId="30" xfId="1" applyNumberFormat="1" applyFont="1" applyBorder="1" applyAlignment="1">
      <alignment vertical="center"/>
    </xf>
    <xf numFmtId="41" fontId="6" fillId="0" borderId="33" xfId="1" applyNumberFormat="1" applyFont="1" applyBorder="1" applyAlignment="1">
      <alignment vertical="center"/>
    </xf>
    <xf numFmtId="176" fontId="6" fillId="0" borderId="32" xfId="1" applyNumberFormat="1" applyFont="1" applyFill="1" applyBorder="1" applyAlignment="1">
      <alignment horizontal="right" vertical="center"/>
    </xf>
    <xf numFmtId="0" fontId="9" fillId="0" borderId="0" xfId="2" applyFont="1"/>
    <xf numFmtId="41" fontId="6" fillId="0" borderId="32" xfId="1" applyNumberFormat="1" applyFont="1" applyFill="1" applyBorder="1" applyAlignment="1">
      <alignment vertical="center"/>
    </xf>
    <xf numFmtId="14" fontId="6" fillId="0" borderId="25" xfId="5" applyNumberFormat="1" applyFont="1" applyFill="1" applyBorder="1" applyAlignment="1">
      <alignment horizontal="center" vertical="center"/>
    </xf>
    <xf numFmtId="14" fontId="6" fillId="0" borderId="0" xfId="3" applyNumberFormat="1" applyFont="1" applyFill="1" applyBorder="1" applyAlignment="1">
      <alignment horizontal="center" vertical="center"/>
    </xf>
    <xf numFmtId="41" fontId="6" fillId="0" borderId="0" xfId="4" applyFont="1" applyFill="1" applyBorder="1" applyAlignment="1">
      <alignment vertical="center"/>
    </xf>
    <xf numFmtId="14" fontId="6" fillId="0" borderId="0" xfId="5" applyNumberFormat="1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left" vertical="center"/>
    </xf>
    <xf numFmtId="0" fontId="5" fillId="0" borderId="0" xfId="2" applyFont="1" applyBorder="1" applyAlignment="1">
      <alignment horizontal="left" vertical="center"/>
    </xf>
    <xf numFmtId="0" fontId="5" fillId="0" borderId="11" xfId="2" applyFont="1" applyBorder="1" applyAlignment="1">
      <alignment horizontal="left" vertical="center"/>
    </xf>
    <xf numFmtId="14" fontId="17" fillId="0" borderId="0" xfId="5" applyNumberFormat="1" applyFont="1" applyFill="1" applyBorder="1" applyAlignment="1">
      <alignment horizontal="center" vertical="center"/>
    </xf>
    <xf numFmtId="0" fontId="5" fillId="0" borderId="0" xfId="2" applyBorder="1"/>
    <xf numFmtId="14" fontId="6" fillId="0" borderId="0" xfId="1" applyNumberFormat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5" fillId="0" borderId="0" xfId="2" applyFont="1"/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9" xfId="1" applyNumberFormat="1" applyFont="1" applyBorder="1" applyAlignment="1">
      <alignment horizontal="right" vertical="center"/>
    </xf>
    <xf numFmtId="41" fontId="8" fillId="0" borderId="17" xfId="1" applyNumberFormat="1" applyFont="1" applyBorder="1" applyAlignment="1">
      <alignment horizontal="right" vertical="center"/>
    </xf>
    <xf numFmtId="41" fontId="8" fillId="0" borderId="27" xfId="1" applyNumberFormat="1" applyFont="1" applyFill="1" applyBorder="1" applyAlignment="1">
      <alignment horizontal="right" vertical="center"/>
    </xf>
    <xf numFmtId="41" fontId="8" fillId="0" borderId="27" xfId="1" applyNumberFormat="1" applyFont="1" applyBorder="1" applyAlignment="1">
      <alignment horizontal="right" vertical="center"/>
    </xf>
    <xf numFmtId="0" fontId="8" fillId="2" borderId="11" xfId="1" applyFont="1" applyFill="1" applyBorder="1" applyAlignment="1">
      <alignment horizontal="center" vertical="center"/>
    </xf>
    <xf numFmtId="41" fontId="6" fillId="0" borderId="13" xfId="1" applyNumberFormat="1" applyFont="1" applyFill="1" applyBorder="1" applyAlignment="1">
      <alignment vertical="center"/>
    </xf>
    <xf numFmtId="41" fontId="6" fillId="0" borderId="15" xfId="1" applyNumberFormat="1" applyFont="1" applyFill="1" applyBorder="1" applyAlignment="1">
      <alignment vertical="center"/>
    </xf>
    <xf numFmtId="41" fontId="6" fillId="0" borderId="34" xfId="1" applyNumberFormat="1" applyFont="1" applyFill="1" applyBorder="1" applyAlignment="1">
      <alignment vertical="center"/>
    </xf>
    <xf numFmtId="0" fontId="6" fillId="0" borderId="20" xfId="3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1" fillId="0" borderId="13" xfId="2" applyFont="1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41" fontId="6" fillId="0" borderId="29" xfId="1" applyNumberFormat="1" applyFont="1" applyFill="1" applyBorder="1" applyAlignment="1">
      <alignment vertical="center"/>
    </xf>
    <xf numFmtId="14" fontId="6" fillId="0" borderId="29" xfId="3" applyNumberFormat="1" applyFont="1" applyFill="1" applyBorder="1" applyAlignment="1">
      <alignment horizontal="center" vertical="center"/>
    </xf>
    <xf numFmtId="14" fontId="6" fillId="0" borderId="15" xfId="3" applyNumberFormat="1" applyFont="1" applyFill="1" applyBorder="1" applyAlignment="1">
      <alignment horizontal="center" vertical="center"/>
    </xf>
    <xf numFmtId="14" fontId="6" fillId="0" borderId="34" xfId="3" applyNumberFormat="1" applyFont="1" applyFill="1" applyBorder="1" applyAlignment="1">
      <alignment horizontal="center" vertical="center"/>
    </xf>
    <xf numFmtId="0" fontId="6" fillId="0" borderId="40" xfId="3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left" vertical="center"/>
    </xf>
    <xf numFmtId="0" fontId="6" fillId="0" borderId="41" xfId="3" applyFont="1" applyFill="1" applyBorder="1" applyAlignment="1">
      <alignment horizontal="left" vertical="center"/>
    </xf>
    <xf numFmtId="0" fontId="6" fillId="0" borderId="42" xfId="3" applyFont="1" applyFill="1" applyBorder="1" applyAlignment="1">
      <alignment horizontal="left" vertical="center"/>
    </xf>
    <xf numFmtId="0" fontId="6" fillId="0" borderId="31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41" fontId="6" fillId="0" borderId="29" xfId="4" applyFont="1" applyFill="1" applyBorder="1" applyAlignment="1">
      <alignment vertical="center"/>
    </xf>
    <xf numFmtId="41" fontId="6" fillId="0" borderId="15" xfId="4" applyFont="1" applyFill="1" applyBorder="1" applyAlignment="1">
      <alignment vertical="center"/>
    </xf>
    <xf numFmtId="41" fontId="6" fillId="0" borderId="34" xfId="4" applyFont="1" applyFill="1" applyBorder="1" applyAlignment="1">
      <alignment vertical="center"/>
    </xf>
    <xf numFmtId="0" fontId="5" fillId="0" borderId="13" xfId="2" applyBorder="1" applyAlignment="1">
      <alignment horizontal="center" vertical="center" wrapText="1"/>
    </xf>
    <xf numFmtId="14" fontId="6" fillId="0" borderId="29" xfId="5" applyNumberFormat="1" applyFont="1" applyFill="1" applyBorder="1" applyAlignment="1">
      <alignment horizontal="center" vertical="center"/>
    </xf>
    <xf numFmtId="14" fontId="6" fillId="0" borderId="34" xfId="5" applyNumberFormat="1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left" vertical="center"/>
    </xf>
    <xf numFmtId="0" fontId="6" fillId="0" borderId="42" xfId="5" applyFont="1" applyFill="1" applyBorder="1" applyAlignment="1">
      <alignment horizontal="left" vertical="center"/>
    </xf>
    <xf numFmtId="0" fontId="6" fillId="0" borderId="31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176" fontId="6" fillId="0" borderId="29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2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left" vertical="center"/>
    </xf>
    <xf numFmtId="0" fontId="6" fillId="0" borderId="19" xfId="1" applyFont="1" applyBorder="1" applyAlignment="1">
      <alignment horizontal="left" vertical="center"/>
    </xf>
    <xf numFmtId="0" fontId="6" fillId="0" borderId="36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37" xfId="1" applyFont="1" applyBorder="1" applyAlignment="1">
      <alignment horizontal="left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22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left" vertical="center"/>
    </xf>
    <xf numFmtId="0" fontId="5" fillId="0" borderId="26" xfId="2" applyBorder="1" applyAlignment="1">
      <alignment horizontal="left" vertical="center"/>
    </xf>
    <xf numFmtId="0" fontId="6" fillId="0" borderId="18" xfId="5" applyFont="1" applyFill="1" applyBorder="1" applyAlignment="1">
      <alignment horizontal="left" vertical="center"/>
    </xf>
    <xf numFmtId="0" fontId="6" fillId="0" borderId="26" xfId="5" applyFont="1" applyFill="1" applyBorder="1" applyAlignment="1">
      <alignment horizontal="left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14" fontId="6" fillId="0" borderId="29" xfId="1" applyNumberFormat="1" applyFont="1" applyFill="1" applyBorder="1" applyAlignment="1">
      <alignment horizontal="center" vertical="center"/>
    </xf>
    <xf numFmtId="14" fontId="6" fillId="0" borderId="34" xfId="1" applyNumberFormat="1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14" fontId="6" fillId="0" borderId="13" xfId="1" applyNumberFormat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5" fillId="0" borderId="30" xfId="2" applyBorder="1" applyAlignment="1">
      <alignment horizontal="left" vertical="center"/>
    </xf>
    <xf numFmtId="0" fontId="8" fillId="0" borderId="26" xfId="1" applyFont="1" applyFill="1" applyBorder="1" applyAlignment="1">
      <alignment horizontal="left" vertical="center"/>
    </xf>
    <xf numFmtId="0" fontId="6" fillId="0" borderId="20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/>
    </xf>
    <xf numFmtId="0" fontId="6" fillId="0" borderId="38" xfId="1" applyFont="1" applyFill="1" applyBorder="1" applyAlignment="1">
      <alignment horizontal="left" vertical="center"/>
    </xf>
    <xf numFmtId="0" fontId="6" fillId="0" borderId="39" xfId="1" applyFont="1" applyFill="1" applyBorder="1" applyAlignment="1">
      <alignment horizontal="left" vertical="center"/>
    </xf>
    <xf numFmtId="0" fontId="6" fillId="0" borderId="41" xfId="1" applyFont="1" applyFill="1" applyBorder="1" applyAlignment="1">
      <alignment horizontal="left" vertical="center"/>
    </xf>
    <xf numFmtId="0" fontId="6" fillId="0" borderId="42" xfId="1" applyFont="1" applyFill="1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8" fillId="0" borderId="22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5" fillId="0" borderId="15" xfId="2" applyBorder="1" applyAlignment="1">
      <alignment horizontal="center" vertical="center"/>
    </xf>
    <xf numFmtId="0" fontId="5" fillId="0" borderId="14" xfId="2" applyBorder="1" applyAlignment="1">
      <alignment horizontal="center" vertical="center"/>
    </xf>
    <xf numFmtId="0" fontId="6" fillId="0" borderId="26" xfId="1" applyFont="1" applyFill="1" applyBorder="1" applyAlignment="1">
      <alignment horizontal="left" vertical="center"/>
    </xf>
    <xf numFmtId="0" fontId="6" fillId="0" borderId="40" xfId="1" applyFont="1" applyFill="1" applyBorder="1" applyAlignment="1">
      <alignment horizontal="left" vertical="center"/>
    </xf>
    <xf numFmtId="0" fontId="6" fillId="0" borderId="33" xfId="1" applyFont="1" applyFill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6" fillId="0" borderId="20" xfId="1" applyFont="1" applyFill="1" applyBorder="1" applyAlignment="1">
      <alignment horizontal="left" vertical="center"/>
    </xf>
    <xf numFmtId="0" fontId="10" fillId="0" borderId="13" xfId="2" applyFont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1" fillId="0" borderId="35" xfId="2" applyFont="1" applyBorder="1" applyAlignment="1">
      <alignment horizontal="center" vertical="center" wrapText="1"/>
    </xf>
    <xf numFmtId="0" fontId="1" fillId="0" borderId="25" xfId="2" applyFont="1" applyBorder="1" applyAlignment="1">
      <alignment horizontal="center" vertical="center" wrapText="1"/>
    </xf>
    <xf numFmtId="0" fontId="1" fillId="0" borderId="27" xfId="2" applyFont="1" applyBorder="1" applyAlignment="1">
      <alignment horizontal="center" vertical="center" wrapText="1"/>
    </xf>
    <xf numFmtId="0" fontId="6" fillId="0" borderId="51" xfId="1" applyFont="1" applyFill="1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6" fillId="0" borderId="47" xfId="1" applyFont="1" applyFill="1" applyBorder="1" applyAlignment="1">
      <alignment horizontal="left" vertical="center"/>
    </xf>
    <xf numFmtId="0" fontId="8" fillId="0" borderId="7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48" xfId="3" applyFont="1" applyFill="1" applyBorder="1" applyAlignment="1">
      <alignment vertical="center"/>
    </xf>
    <xf numFmtId="0" fontId="6" fillId="0" borderId="50" xfId="3" applyFont="1" applyFill="1" applyBorder="1" applyAlignment="1">
      <alignment vertical="center"/>
    </xf>
    <xf numFmtId="0" fontId="6" fillId="0" borderId="3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5" fillId="0" borderId="27" xfId="2" applyBorder="1" applyAlignment="1">
      <alignment horizontal="center" vertical="center"/>
    </xf>
    <xf numFmtId="0" fontId="6" fillId="0" borderId="47" xfId="3" applyFont="1" applyFill="1" applyBorder="1" applyAlignment="1">
      <alignment horizontal="left" vertical="center"/>
    </xf>
    <xf numFmtId="0" fontId="6" fillId="0" borderId="7" xfId="3" applyFont="1" applyFill="1" applyBorder="1" applyAlignment="1">
      <alignment horizontal="left" vertical="center"/>
    </xf>
    <xf numFmtId="0" fontId="8" fillId="0" borderId="43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5" fillId="0" borderId="5" xfId="2" applyBorder="1" applyAlignment="1">
      <alignment horizontal="left" vertical="center"/>
    </xf>
    <xf numFmtId="0" fontId="6" fillId="0" borderId="48" xfId="1" applyFont="1" applyFill="1" applyBorder="1" applyAlignment="1">
      <alignment horizontal="left" vertical="center"/>
    </xf>
    <xf numFmtId="0" fontId="6" fillId="0" borderId="50" xfId="1" applyFont="1" applyFill="1" applyBorder="1" applyAlignment="1">
      <alignment horizontal="left" vertical="center"/>
    </xf>
    <xf numFmtId="0" fontId="8" fillId="0" borderId="43" xfId="5" applyFont="1" applyFill="1" applyBorder="1" applyAlignment="1">
      <alignment horizontal="center" vertical="center"/>
    </xf>
    <xf numFmtId="0" fontId="8" fillId="0" borderId="17" xfId="5" applyFont="1" applyFill="1" applyBorder="1" applyAlignment="1">
      <alignment horizontal="center" vertical="center"/>
    </xf>
    <xf numFmtId="0" fontId="6" fillId="0" borderId="51" xfId="5" applyFont="1" applyFill="1" applyBorder="1" applyAlignment="1">
      <alignment horizontal="left" vertical="center"/>
    </xf>
    <xf numFmtId="0" fontId="6" fillId="0" borderId="5" xfId="5" applyFont="1" applyFill="1" applyBorder="1" applyAlignment="1">
      <alignment horizontal="left" vertical="center"/>
    </xf>
    <xf numFmtId="0" fontId="1" fillId="0" borderId="47" xfId="2" applyFont="1" applyBorder="1" applyAlignment="1">
      <alignment horizontal="left" vertical="center"/>
    </xf>
    <xf numFmtId="0" fontId="1" fillId="0" borderId="7" xfId="2" applyFont="1" applyBorder="1" applyAlignment="1">
      <alignment horizontal="left" vertical="center"/>
    </xf>
    <xf numFmtId="0" fontId="6" fillId="0" borderId="48" xfId="3" applyFont="1" applyFill="1" applyBorder="1" applyAlignment="1">
      <alignment horizontal="left" vertical="center"/>
    </xf>
    <xf numFmtId="0" fontId="6" fillId="0" borderId="50" xfId="3" applyFont="1" applyFill="1" applyBorder="1" applyAlignment="1">
      <alignment horizontal="left" vertical="center"/>
    </xf>
    <xf numFmtId="0" fontId="5" fillId="0" borderId="35" xfId="2" applyBorder="1" applyAlignment="1">
      <alignment horizontal="center" vertical="center" wrapText="1"/>
    </xf>
    <xf numFmtId="0" fontId="5" fillId="0" borderId="25" xfId="2" applyBorder="1" applyAlignment="1">
      <alignment horizontal="center" vertical="center"/>
    </xf>
    <xf numFmtId="0" fontId="5" fillId="0" borderId="25" xfId="2" applyBorder="1" applyAlignment="1">
      <alignment horizontal="center" vertical="center" wrapText="1"/>
    </xf>
    <xf numFmtId="0" fontId="5" fillId="0" borderId="27" xfId="2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/>
    </xf>
    <xf numFmtId="0" fontId="6" fillId="2" borderId="43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0" borderId="48" xfId="1" applyFont="1" applyBorder="1" applyAlignment="1">
      <alignment horizontal="left" vertical="center"/>
    </xf>
    <xf numFmtId="0" fontId="6" fillId="0" borderId="49" xfId="1" applyFont="1" applyBorder="1" applyAlignment="1">
      <alignment horizontal="left" vertical="center"/>
    </xf>
    <xf numFmtId="0" fontId="6" fillId="0" borderId="50" xfId="1" applyFont="1" applyBorder="1" applyAlignment="1">
      <alignment horizontal="left" vertical="center"/>
    </xf>
    <xf numFmtId="0" fontId="8" fillId="0" borderId="16" xfId="1" applyFont="1" applyBorder="1" applyAlignment="1">
      <alignment horizontal="center" vertical="center"/>
    </xf>
    <xf numFmtId="0" fontId="6" fillId="0" borderId="44" xfId="1" applyFont="1" applyBorder="1" applyAlignment="1">
      <alignment horizontal="left" vertical="center"/>
    </xf>
    <xf numFmtId="0" fontId="6" fillId="0" borderId="45" xfId="1" applyFont="1" applyBorder="1" applyAlignment="1">
      <alignment horizontal="left" vertical="center"/>
    </xf>
    <xf numFmtId="0" fontId="6" fillId="0" borderId="46" xfId="1" applyFont="1" applyBorder="1" applyAlignment="1">
      <alignment horizontal="left" vertical="center"/>
    </xf>
    <xf numFmtId="0" fontId="6" fillId="0" borderId="47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1" fillId="0" borderId="34" xfId="2" applyFont="1" applyBorder="1" applyAlignment="1">
      <alignment horizontal="center" vertical="center" wrapText="1"/>
    </xf>
    <xf numFmtId="0" fontId="5" fillId="0" borderId="29" xfId="2" applyBorder="1" applyAlignment="1">
      <alignment horizontal="center" vertical="center" wrapText="1"/>
    </xf>
    <xf numFmtId="0" fontId="6" fillId="0" borderId="44" xfId="1" applyFont="1" applyFill="1" applyBorder="1" applyAlignment="1">
      <alignment horizontal="left" vertical="center"/>
    </xf>
    <xf numFmtId="0" fontId="8" fillId="0" borderId="46" xfId="1" applyFont="1" applyFill="1" applyBorder="1" applyAlignment="1">
      <alignment horizontal="left" vertical="center"/>
    </xf>
    <xf numFmtId="0" fontId="6" fillId="0" borderId="47" xfId="3" applyFont="1" applyFill="1" applyBorder="1" applyAlignment="1">
      <alignment vertical="center"/>
    </xf>
    <xf numFmtId="0" fontId="6" fillId="0" borderId="7" xfId="3" applyFont="1" applyFill="1" applyBorder="1" applyAlignment="1">
      <alignment vertical="center"/>
    </xf>
    <xf numFmtId="0" fontId="6" fillId="0" borderId="46" xfId="1" applyFont="1" applyFill="1" applyBorder="1" applyAlignment="1">
      <alignment horizontal="left" vertical="center"/>
    </xf>
    <xf numFmtId="0" fontId="5" fillId="0" borderId="50" xfId="2" applyBorder="1" applyAlignment="1">
      <alignment horizontal="left" vertical="center"/>
    </xf>
    <xf numFmtId="0" fontId="6" fillId="0" borderId="47" xfId="5" applyFont="1" applyFill="1" applyBorder="1" applyAlignment="1">
      <alignment horizontal="left" vertical="center"/>
    </xf>
    <xf numFmtId="0" fontId="6" fillId="0" borderId="7" xfId="5" applyFont="1" applyFill="1" applyBorder="1" applyAlignment="1">
      <alignment horizontal="left" vertical="center"/>
    </xf>
    <xf numFmtId="0" fontId="6" fillId="0" borderId="48" xfId="5" applyFont="1" applyFill="1" applyBorder="1" applyAlignment="1">
      <alignment horizontal="left" vertical="center"/>
    </xf>
    <xf numFmtId="0" fontId="6" fillId="0" borderId="50" xfId="5" applyFont="1" applyFill="1" applyBorder="1" applyAlignment="1">
      <alignment horizontal="left" vertical="center"/>
    </xf>
    <xf numFmtId="0" fontId="6" fillId="0" borderId="44" xfId="5" applyFont="1" applyFill="1" applyBorder="1" applyAlignment="1">
      <alignment horizontal="left" vertical="center"/>
    </xf>
    <xf numFmtId="0" fontId="6" fillId="0" borderId="46" xfId="5" applyFont="1" applyFill="1" applyBorder="1" applyAlignment="1">
      <alignment horizontal="left" vertical="center"/>
    </xf>
    <xf numFmtId="0" fontId="5" fillId="0" borderId="46" xfId="2" applyBorder="1" applyAlignment="1">
      <alignment horizontal="left" vertical="center"/>
    </xf>
    <xf numFmtId="0" fontId="1" fillId="0" borderId="15" xfId="2" applyFont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8" fillId="0" borderId="11" xfId="1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8" fillId="0" borderId="12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27" xfId="2" applyFont="1" applyBorder="1" applyAlignment="1">
      <alignment horizontal="center" vertical="center"/>
    </xf>
    <xf numFmtId="0" fontId="14" fillId="0" borderId="35" xfId="2" applyFont="1" applyBorder="1" applyAlignment="1">
      <alignment horizontal="center" vertical="center" wrapText="1"/>
    </xf>
    <xf numFmtId="0" fontId="14" fillId="0" borderId="25" xfId="2" applyFont="1" applyBorder="1" applyAlignment="1">
      <alignment horizontal="center" vertical="center" wrapText="1"/>
    </xf>
    <xf numFmtId="0" fontId="14" fillId="0" borderId="25" xfId="2" applyFont="1" applyBorder="1" applyAlignment="1">
      <alignment horizontal="center" vertical="center"/>
    </xf>
    <xf numFmtId="0" fontId="14" fillId="0" borderId="27" xfId="2" applyFont="1" applyBorder="1" applyAlignment="1">
      <alignment horizontal="center" vertical="center"/>
    </xf>
    <xf numFmtId="0" fontId="6" fillId="0" borderId="0" xfId="3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left" vertical="center"/>
    </xf>
    <xf numFmtId="0" fontId="8" fillId="0" borderId="11" xfId="1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11" xfId="5" applyFont="1" applyFill="1" applyBorder="1" applyAlignment="1">
      <alignment horizontal="left" vertical="center"/>
    </xf>
    <xf numFmtId="0" fontId="8" fillId="0" borderId="11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30" xfId="5" applyFont="1" applyFill="1" applyBorder="1" applyAlignment="1">
      <alignment horizontal="left" vertical="center"/>
    </xf>
    <xf numFmtId="0" fontId="6" fillId="0" borderId="13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sqref="A1:E1"/>
    </sheetView>
  </sheetViews>
  <sheetFormatPr defaultRowHeight="12.75"/>
  <cols>
    <col min="1" max="1" width="16" style="1" customWidth="1"/>
    <col min="2" max="2" width="14.5" style="1" customWidth="1"/>
    <col min="3" max="3" width="18.125" style="1" customWidth="1"/>
    <col min="4" max="4" width="15" style="1" customWidth="1"/>
    <col min="5" max="5" width="14.625" style="1" customWidth="1"/>
    <col min="6" max="16384" width="9" style="1"/>
  </cols>
  <sheetData>
    <row r="1" spans="1:5" ht="23.25" customHeight="1">
      <c r="A1" s="158" t="s">
        <v>3</v>
      </c>
      <c r="B1" s="159"/>
      <c r="C1" s="159"/>
      <c r="D1" s="159"/>
      <c r="E1" s="160"/>
    </row>
    <row r="2" spans="1:5" ht="12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161" t="s">
        <v>6</v>
      </c>
      <c r="B4" s="162"/>
      <c r="C4" s="163"/>
      <c r="D4" s="10" t="s">
        <v>7</v>
      </c>
      <c r="E4" s="11" t="s">
        <v>8</v>
      </c>
    </row>
    <row r="5" spans="1:5" ht="20.100000000000001" customHeight="1">
      <c r="A5" s="170" t="s">
        <v>9</v>
      </c>
      <c r="B5" s="171"/>
      <c r="C5" s="172"/>
      <c r="D5" s="12" t="str">
        <f>C24</f>
        <v>8건</v>
      </c>
      <c r="E5" s="13">
        <f>E24</f>
        <v>2278800</v>
      </c>
    </row>
    <row r="6" spans="1:5" ht="20.100000000000001" customHeight="1">
      <c r="A6" s="173" t="s">
        <v>10</v>
      </c>
      <c r="B6" s="174"/>
      <c r="C6" s="175"/>
      <c r="D6" s="9" t="str">
        <f>C33</f>
        <v>6건</v>
      </c>
      <c r="E6" s="6">
        <f>E33</f>
        <v>2018500</v>
      </c>
    </row>
    <row r="7" spans="1:5" ht="20.100000000000001" customHeight="1">
      <c r="A7" s="173" t="s">
        <v>11</v>
      </c>
      <c r="B7" s="174"/>
      <c r="C7" s="175"/>
      <c r="D7" s="9" t="str">
        <f>C40</f>
        <v>4건</v>
      </c>
      <c r="E7" s="6">
        <f>E40</f>
        <v>1939000</v>
      </c>
    </row>
    <row r="8" spans="1:5" ht="20.100000000000001" customHeight="1">
      <c r="A8" s="164" t="s">
        <v>12</v>
      </c>
      <c r="B8" s="165"/>
      <c r="C8" s="166"/>
      <c r="D8" s="7" t="str">
        <f>C43</f>
        <v>2건</v>
      </c>
      <c r="E8" s="14">
        <f>E43</f>
        <v>3144490</v>
      </c>
    </row>
    <row r="9" spans="1:5" ht="20.100000000000001" customHeight="1">
      <c r="A9" s="134" t="s">
        <v>13</v>
      </c>
      <c r="B9" s="167"/>
      <c r="C9" s="168"/>
      <c r="D9" s="15"/>
      <c r="E9" s="16">
        <f>SUM(E5:E8)</f>
        <v>9380790</v>
      </c>
    </row>
    <row r="10" spans="1:5" ht="9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20.100000000000001" customHeight="1">
      <c r="A12" s="58" t="s">
        <v>15</v>
      </c>
      <c r="B12" s="58" t="s">
        <v>16</v>
      </c>
      <c r="C12" s="161" t="s">
        <v>17</v>
      </c>
      <c r="D12" s="169"/>
      <c r="E12" s="58" t="s">
        <v>18</v>
      </c>
    </row>
    <row r="13" spans="1:5" s="63" customFormat="1" ht="20.100000000000001" customHeight="1">
      <c r="A13" s="184" t="s">
        <v>19</v>
      </c>
      <c r="B13" s="31">
        <v>42471</v>
      </c>
      <c r="C13" s="180" t="s">
        <v>20</v>
      </c>
      <c r="D13" s="181"/>
      <c r="E13" s="62">
        <v>404000</v>
      </c>
    </row>
    <row r="14" spans="1:5" ht="18.75" customHeight="1">
      <c r="A14" s="185"/>
      <c r="B14" s="187">
        <v>42475</v>
      </c>
      <c r="C14" s="189" t="s">
        <v>21</v>
      </c>
      <c r="D14" s="190"/>
      <c r="E14" s="136">
        <v>479000</v>
      </c>
    </row>
    <row r="15" spans="1:5" ht="19.5" hidden="1" customHeight="1">
      <c r="A15" s="185"/>
      <c r="B15" s="188"/>
      <c r="C15" s="154"/>
      <c r="D15" s="155"/>
      <c r="E15" s="128"/>
    </row>
    <row r="16" spans="1:5" ht="19.5" customHeight="1">
      <c r="A16" s="185"/>
      <c r="B16" s="31">
        <v>42478</v>
      </c>
      <c r="C16" s="55" t="s">
        <v>22</v>
      </c>
      <c r="D16" s="56"/>
      <c r="E16" s="64">
        <v>172000</v>
      </c>
    </row>
    <row r="17" spans="1:5" ht="19.5" customHeight="1">
      <c r="A17" s="185"/>
      <c r="B17" s="35">
        <v>42480</v>
      </c>
      <c r="C17" s="53" t="s">
        <v>23</v>
      </c>
      <c r="D17" s="54"/>
      <c r="E17" s="65">
        <v>145000</v>
      </c>
    </row>
    <row r="18" spans="1:5" ht="20.100000000000001" customHeight="1">
      <c r="A18" s="185"/>
      <c r="B18" s="17">
        <v>42481</v>
      </c>
      <c r="C18" s="49" t="s">
        <v>24</v>
      </c>
      <c r="D18" s="50"/>
      <c r="E18" s="62">
        <v>263000</v>
      </c>
    </row>
    <row r="19" spans="1:5" ht="20.100000000000001" customHeight="1">
      <c r="A19" s="185"/>
      <c r="B19" s="17">
        <v>42482</v>
      </c>
      <c r="C19" s="49" t="s">
        <v>25</v>
      </c>
      <c r="D19" s="50"/>
      <c r="E19" s="23">
        <v>259800</v>
      </c>
    </row>
    <row r="20" spans="1:5" ht="20.100000000000001" customHeight="1">
      <c r="A20" s="185"/>
      <c r="B20" s="24">
        <v>42485</v>
      </c>
      <c r="C20" s="66" t="s">
        <v>26</v>
      </c>
      <c r="D20" s="67"/>
      <c r="E20" s="25">
        <v>108000</v>
      </c>
    </row>
    <row r="21" spans="1:5" ht="20.100000000000001" customHeight="1">
      <c r="A21" s="185"/>
      <c r="B21" s="137">
        <v>42488</v>
      </c>
      <c r="C21" s="140" t="s">
        <v>27</v>
      </c>
      <c r="D21" s="141"/>
      <c r="E21" s="146">
        <v>448000</v>
      </c>
    </row>
    <row r="22" spans="1:5" ht="19.5" hidden="1" customHeight="1">
      <c r="A22" s="185"/>
      <c r="B22" s="138"/>
      <c r="C22" s="142"/>
      <c r="D22" s="143"/>
      <c r="E22" s="147"/>
    </row>
    <row r="23" spans="1:5" ht="19.5" hidden="1" customHeight="1">
      <c r="A23" s="185"/>
      <c r="B23" s="139"/>
      <c r="C23" s="144"/>
      <c r="D23" s="145"/>
      <c r="E23" s="148"/>
    </row>
    <row r="24" spans="1:5" ht="16.5" customHeight="1">
      <c r="A24" s="186"/>
      <c r="B24" s="19" t="s">
        <v>28</v>
      </c>
      <c r="C24" s="178" t="s">
        <v>29</v>
      </c>
      <c r="D24" s="179"/>
      <c r="E24" s="20">
        <f>SUM(E13:E21)</f>
        <v>2278800</v>
      </c>
    </row>
    <row r="25" spans="1:5" ht="20.100000000000001" customHeight="1">
      <c r="A25" s="149" t="s">
        <v>30</v>
      </c>
      <c r="B25" s="21">
        <v>42468</v>
      </c>
      <c r="C25" s="182" t="s">
        <v>31</v>
      </c>
      <c r="D25" s="183"/>
      <c r="E25" s="62">
        <v>288000</v>
      </c>
    </row>
    <row r="26" spans="1:5" ht="20.100000000000001" customHeight="1">
      <c r="A26" s="132"/>
      <c r="B26" s="150">
        <v>42472</v>
      </c>
      <c r="C26" s="152" t="s">
        <v>32</v>
      </c>
      <c r="D26" s="153"/>
      <c r="E26" s="156">
        <v>188500</v>
      </c>
    </row>
    <row r="27" spans="1:5" ht="0.75" customHeight="1">
      <c r="A27" s="132"/>
      <c r="B27" s="151"/>
      <c r="C27" s="154"/>
      <c r="D27" s="155"/>
      <c r="E27" s="157"/>
    </row>
    <row r="28" spans="1:5" ht="18.75" customHeight="1">
      <c r="A28" s="132"/>
      <c r="B28" s="68">
        <v>42479</v>
      </c>
      <c r="C28" s="53" t="s">
        <v>31</v>
      </c>
      <c r="D28" s="54"/>
      <c r="E28" s="34">
        <v>160000</v>
      </c>
    </row>
    <row r="29" spans="1:5" ht="20.100000000000001" customHeight="1">
      <c r="A29" s="132"/>
      <c r="B29" s="17">
        <v>42480</v>
      </c>
      <c r="C29" s="129" t="s">
        <v>33</v>
      </c>
      <c r="D29" s="130"/>
      <c r="E29" s="23">
        <v>493000</v>
      </c>
    </row>
    <row r="30" spans="1:5" ht="20.100000000000001" customHeight="1">
      <c r="A30" s="132"/>
      <c r="B30" s="137">
        <v>42486</v>
      </c>
      <c r="C30" s="140" t="s">
        <v>34</v>
      </c>
      <c r="D30" s="141"/>
      <c r="E30" s="146">
        <v>411000</v>
      </c>
    </row>
    <row r="31" spans="1:5" ht="19.5" hidden="1" customHeight="1">
      <c r="A31" s="132"/>
      <c r="B31" s="139"/>
      <c r="C31" s="144"/>
      <c r="D31" s="145"/>
      <c r="E31" s="148"/>
    </row>
    <row r="32" spans="1:5" ht="20.100000000000001" customHeight="1">
      <c r="A32" s="132"/>
      <c r="B32" s="24">
        <v>42489</v>
      </c>
      <c r="C32" s="129" t="s">
        <v>35</v>
      </c>
      <c r="D32" s="130"/>
      <c r="E32" s="25">
        <v>478000</v>
      </c>
    </row>
    <row r="33" spans="1:5" ht="18" customHeight="1">
      <c r="A33" s="133"/>
      <c r="B33" s="26" t="s">
        <v>28</v>
      </c>
      <c r="C33" s="176" t="s">
        <v>36</v>
      </c>
      <c r="D33" s="177"/>
      <c r="E33" s="20">
        <f>SUM(E25:E32)</f>
        <v>2018500</v>
      </c>
    </row>
    <row r="34" spans="1:5" ht="20.100000000000001" customHeight="1">
      <c r="A34" s="184" t="s">
        <v>37</v>
      </c>
      <c r="B34" s="191">
        <v>42466</v>
      </c>
      <c r="C34" s="197" t="s">
        <v>38</v>
      </c>
      <c r="D34" s="198"/>
      <c r="E34" s="126">
        <v>396000</v>
      </c>
    </row>
    <row r="35" spans="1:5" ht="1.5" customHeight="1">
      <c r="A35" s="185"/>
      <c r="B35" s="192"/>
      <c r="C35" s="199"/>
      <c r="D35" s="200"/>
      <c r="E35" s="127"/>
    </row>
    <row r="36" spans="1:5" ht="19.5" hidden="1" customHeight="1">
      <c r="A36" s="185"/>
      <c r="B36" s="188"/>
      <c r="C36" s="201"/>
      <c r="D36" s="202"/>
      <c r="E36" s="128"/>
    </row>
    <row r="37" spans="1:5" ht="20.100000000000001" customHeight="1">
      <c r="A37" s="185"/>
      <c r="B37" s="21">
        <v>42485</v>
      </c>
      <c r="C37" s="129" t="s">
        <v>39</v>
      </c>
      <c r="D37" s="130"/>
      <c r="E37" s="25">
        <v>471000</v>
      </c>
    </row>
    <row r="38" spans="1:5" ht="20.100000000000001" customHeight="1">
      <c r="A38" s="185"/>
      <c r="B38" s="21">
        <v>42487</v>
      </c>
      <c r="C38" s="129" t="s">
        <v>40</v>
      </c>
      <c r="D38" s="130"/>
      <c r="E38" s="23">
        <v>222000</v>
      </c>
    </row>
    <row r="39" spans="1:5" ht="19.5" customHeight="1">
      <c r="A39" s="185"/>
      <c r="B39" s="21" t="s">
        <v>41</v>
      </c>
      <c r="C39" s="129" t="s">
        <v>42</v>
      </c>
      <c r="D39" s="193"/>
      <c r="E39" s="25">
        <v>850000</v>
      </c>
    </row>
    <row r="40" spans="1:5" ht="16.5" customHeight="1">
      <c r="A40" s="186"/>
      <c r="B40" s="26" t="s">
        <v>28</v>
      </c>
      <c r="C40" s="176" t="s">
        <v>43</v>
      </c>
      <c r="D40" s="177"/>
      <c r="E40" s="20">
        <f>SUM(E34:E39)</f>
        <v>1939000</v>
      </c>
    </row>
    <row r="41" spans="1:5" ht="20.100000000000001" customHeight="1">
      <c r="A41" s="131" t="s">
        <v>44</v>
      </c>
      <c r="B41" s="27" t="s">
        <v>41</v>
      </c>
      <c r="C41" s="180" t="s">
        <v>45</v>
      </c>
      <c r="D41" s="194"/>
      <c r="E41" s="22">
        <v>1907200</v>
      </c>
    </row>
    <row r="42" spans="1:5" ht="20.100000000000001" customHeight="1">
      <c r="A42" s="132"/>
      <c r="B42" s="27" t="s">
        <v>41</v>
      </c>
      <c r="C42" s="195" t="s">
        <v>46</v>
      </c>
      <c r="D42" s="196"/>
      <c r="E42" s="23">
        <v>1237290</v>
      </c>
    </row>
    <row r="43" spans="1:5" ht="18" customHeight="1">
      <c r="A43" s="133"/>
      <c r="B43" s="28" t="s">
        <v>28</v>
      </c>
      <c r="C43" s="203" t="s">
        <v>47</v>
      </c>
      <c r="D43" s="204"/>
      <c r="E43" s="29">
        <f>SUM(E41:E42)</f>
        <v>3144490</v>
      </c>
    </row>
    <row r="44" spans="1:5" ht="20.100000000000001" customHeight="1">
      <c r="A44" s="134" t="s">
        <v>48</v>
      </c>
      <c r="B44" s="135"/>
      <c r="C44" s="134"/>
      <c r="D44" s="135"/>
      <c r="E44" s="30">
        <f>SUM(E24,E33,E40,E43)</f>
        <v>9380790</v>
      </c>
    </row>
    <row r="45" spans="1:5" ht="20.100000000000001" customHeight="1"/>
    <row r="46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42">
    <mergeCell ref="C13:D13"/>
    <mergeCell ref="C25:D25"/>
    <mergeCell ref="A13:A24"/>
    <mergeCell ref="B14:B15"/>
    <mergeCell ref="C14:D15"/>
    <mergeCell ref="A1:E1"/>
    <mergeCell ref="A4:C4"/>
    <mergeCell ref="A8:C8"/>
    <mergeCell ref="A9:C9"/>
    <mergeCell ref="C12:D12"/>
    <mergeCell ref="A5:C5"/>
    <mergeCell ref="A6:C6"/>
    <mergeCell ref="A7:C7"/>
    <mergeCell ref="E14:E15"/>
    <mergeCell ref="B21:B23"/>
    <mergeCell ref="C21:D23"/>
    <mergeCell ref="E21:E23"/>
    <mergeCell ref="A25:A33"/>
    <mergeCell ref="B26:B27"/>
    <mergeCell ref="C26:D27"/>
    <mergeCell ref="E26:E27"/>
    <mergeCell ref="C29:D29"/>
    <mergeCell ref="B30:B31"/>
    <mergeCell ref="C30:D31"/>
    <mergeCell ref="E30:E31"/>
    <mergeCell ref="C33:D33"/>
    <mergeCell ref="C32:D32"/>
    <mergeCell ref="C24:D24"/>
    <mergeCell ref="E34:E36"/>
    <mergeCell ref="C37:D37"/>
    <mergeCell ref="C38:D38"/>
    <mergeCell ref="A41:A43"/>
    <mergeCell ref="A44:B44"/>
    <mergeCell ref="A34:A40"/>
    <mergeCell ref="B34:B36"/>
    <mergeCell ref="C39:D39"/>
    <mergeCell ref="C40:D40"/>
    <mergeCell ref="C41:D41"/>
    <mergeCell ref="C42:D42"/>
    <mergeCell ref="C34:D36"/>
    <mergeCell ref="C43:D43"/>
    <mergeCell ref="C44:D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workbookViewId="0">
      <selection activeCell="I15" sqref="I15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125" style="1" customWidth="1"/>
    <col min="5" max="5" width="15.5" style="1" customWidth="1"/>
    <col min="6" max="16384" width="9" style="1"/>
  </cols>
  <sheetData>
    <row r="1" spans="1:5" ht="25.5">
      <c r="A1" s="211" t="s">
        <v>49</v>
      </c>
      <c r="B1" s="212"/>
      <c r="C1" s="212"/>
      <c r="D1" s="212"/>
      <c r="E1" s="213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161" t="s">
        <v>6</v>
      </c>
      <c r="B4" s="162"/>
      <c r="C4" s="163"/>
      <c r="D4" s="10" t="s">
        <v>7</v>
      </c>
      <c r="E4" s="11" t="s">
        <v>8</v>
      </c>
    </row>
    <row r="5" spans="1:5" ht="20.100000000000001" customHeight="1">
      <c r="A5" s="170" t="s">
        <v>9</v>
      </c>
      <c r="B5" s="171"/>
      <c r="C5" s="172"/>
      <c r="D5" s="12" t="str">
        <f>C21</f>
        <v>4건</v>
      </c>
      <c r="E5" s="13">
        <f>E21</f>
        <v>1462583</v>
      </c>
    </row>
    <row r="6" spans="1:5" ht="20.100000000000001" customHeight="1">
      <c r="A6" s="173" t="s">
        <v>10</v>
      </c>
      <c r="B6" s="174"/>
      <c r="C6" s="175"/>
      <c r="D6" s="9" t="str">
        <f>C27</f>
        <v>4건</v>
      </c>
      <c r="E6" s="6">
        <f>E27</f>
        <v>1856950</v>
      </c>
    </row>
    <row r="7" spans="1:5" ht="20.100000000000001" customHeight="1">
      <c r="A7" s="173" t="s">
        <v>11</v>
      </c>
      <c r="B7" s="174"/>
      <c r="C7" s="175"/>
      <c r="D7" s="9" t="str">
        <f>C34</f>
        <v>3건</v>
      </c>
      <c r="E7" s="6">
        <f>E34</f>
        <v>2420000</v>
      </c>
    </row>
    <row r="8" spans="1:5" ht="20.100000000000001" customHeight="1">
      <c r="A8" s="164" t="s">
        <v>12</v>
      </c>
      <c r="B8" s="165"/>
      <c r="C8" s="166"/>
      <c r="D8" s="7" t="str">
        <f>C37</f>
        <v>2건</v>
      </c>
      <c r="E8" s="14">
        <f>E37</f>
        <v>2373818</v>
      </c>
    </row>
    <row r="9" spans="1:5" ht="20.100000000000001" customHeight="1">
      <c r="A9" s="134" t="s">
        <v>13</v>
      </c>
      <c r="B9" s="167"/>
      <c r="C9" s="168"/>
      <c r="D9" s="15"/>
      <c r="E9" s="16">
        <f>E38</f>
        <v>8113351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20.100000000000001" customHeight="1">
      <c r="A12" s="58" t="s">
        <v>15</v>
      </c>
      <c r="B12" s="58" t="s">
        <v>16</v>
      </c>
      <c r="C12" s="161" t="s">
        <v>17</v>
      </c>
      <c r="D12" s="169"/>
      <c r="E12" s="58" t="s">
        <v>18</v>
      </c>
    </row>
    <row r="13" spans="1:5" s="63" customFormat="1" ht="20.100000000000001" customHeight="1">
      <c r="A13" s="184" t="s">
        <v>19</v>
      </c>
      <c r="B13" s="17">
        <v>42501</v>
      </c>
      <c r="C13" s="129" t="s">
        <v>50</v>
      </c>
      <c r="D13" s="130"/>
      <c r="E13" s="23">
        <v>330000</v>
      </c>
    </row>
    <row r="14" spans="1:5" ht="20.100000000000001" customHeight="1">
      <c r="A14" s="185"/>
      <c r="B14" s="8">
        <v>42506</v>
      </c>
      <c r="C14" s="214" t="s">
        <v>51</v>
      </c>
      <c r="D14" s="193"/>
      <c r="E14" s="62">
        <v>394000</v>
      </c>
    </row>
    <row r="15" spans="1:5" ht="20.100000000000001" customHeight="1">
      <c r="A15" s="185"/>
      <c r="B15" s="187">
        <v>42508</v>
      </c>
      <c r="C15" s="209" t="s">
        <v>52</v>
      </c>
      <c r="D15" s="210"/>
      <c r="E15" s="156">
        <v>340000</v>
      </c>
    </row>
    <row r="16" spans="1:5" ht="19.5" hidden="1" customHeight="1">
      <c r="A16" s="185"/>
      <c r="B16" s="192"/>
      <c r="C16" s="199"/>
      <c r="D16" s="200"/>
      <c r="E16" s="205"/>
    </row>
    <row r="17" spans="1:5" ht="19.5" hidden="1" customHeight="1">
      <c r="A17" s="185"/>
      <c r="B17" s="192"/>
      <c r="C17" s="199"/>
      <c r="D17" s="200"/>
      <c r="E17" s="205"/>
    </row>
    <row r="18" spans="1:5" ht="19.5" hidden="1" customHeight="1">
      <c r="A18" s="185"/>
      <c r="B18" s="192"/>
      <c r="C18" s="199"/>
      <c r="D18" s="200"/>
      <c r="E18" s="205"/>
    </row>
    <row r="19" spans="1:5" ht="19.5" hidden="1" customHeight="1">
      <c r="A19" s="185"/>
      <c r="B19" s="188"/>
      <c r="C19" s="201"/>
      <c r="D19" s="202"/>
      <c r="E19" s="157"/>
    </row>
    <row r="20" spans="1:5" ht="20.100000000000001" customHeight="1">
      <c r="A20" s="185"/>
      <c r="B20" s="17">
        <v>42517</v>
      </c>
      <c r="C20" s="49" t="s">
        <v>53</v>
      </c>
      <c r="D20" s="50"/>
      <c r="E20" s="23">
        <v>398583</v>
      </c>
    </row>
    <row r="21" spans="1:5" ht="20.100000000000001" customHeight="1">
      <c r="A21" s="186"/>
      <c r="B21" s="19" t="s">
        <v>54</v>
      </c>
      <c r="C21" s="178" t="s">
        <v>55</v>
      </c>
      <c r="D21" s="179"/>
      <c r="E21" s="20">
        <f>SUM(E13:E20)</f>
        <v>1462583</v>
      </c>
    </row>
    <row r="22" spans="1:5" ht="20.100000000000001" customHeight="1">
      <c r="A22" s="149" t="s">
        <v>56</v>
      </c>
      <c r="B22" s="21">
        <v>42499</v>
      </c>
      <c r="C22" s="182" t="s">
        <v>57</v>
      </c>
      <c r="D22" s="183"/>
      <c r="E22" s="22">
        <v>427950</v>
      </c>
    </row>
    <row r="23" spans="1:5" ht="20.100000000000001" customHeight="1">
      <c r="A23" s="206"/>
      <c r="B23" s="24">
        <v>42509</v>
      </c>
      <c r="C23" s="129" t="s">
        <v>58</v>
      </c>
      <c r="D23" s="130"/>
      <c r="E23" s="25">
        <v>444000</v>
      </c>
    </row>
    <row r="24" spans="1:5" ht="20.100000000000001" customHeight="1">
      <c r="A24" s="206"/>
      <c r="B24" s="31">
        <v>42510</v>
      </c>
      <c r="C24" s="129" t="s">
        <v>58</v>
      </c>
      <c r="D24" s="130"/>
      <c r="E24" s="62">
        <v>490000</v>
      </c>
    </row>
    <row r="25" spans="1:5" ht="18.75" customHeight="1">
      <c r="A25" s="206"/>
      <c r="B25" s="137">
        <v>42514</v>
      </c>
      <c r="C25" s="140" t="s">
        <v>58</v>
      </c>
      <c r="D25" s="141"/>
      <c r="E25" s="146">
        <v>495000</v>
      </c>
    </row>
    <row r="26" spans="1:5" ht="3" customHeight="1">
      <c r="A26" s="206"/>
      <c r="B26" s="139"/>
      <c r="C26" s="144"/>
      <c r="D26" s="145"/>
      <c r="E26" s="148"/>
    </row>
    <row r="27" spans="1:5" ht="20.100000000000001" customHeight="1">
      <c r="A27" s="207"/>
      <c r="B27" s="26" t="s">
        <v>54</v>
      </c>
      <c r="C27" s="176" t="s">
        <v>55</v>
      </c>
      <c r="D27" s="177"/>
      <c r="E27" s="20">
        <f>SUM(E22:E26)</f>
        <v>1856950</v>
      </c>
    </row>
    <row r="28" spans="1:5" ht="20.100000000000001" customHeight="1">
      <c r="A28" s="184" t="s">
        <v>59</v>
      </c>
      <c r="B28" s="27">
        <v>42499</v>
      </c>
      <c r="C28" s="180" t="s">
        <v>60</v>
      </c>
      <c r="D28" s="208"/>
      <c r="E28" s="22">
        <v>240000</v>
      </c>
    </row>
    <row r="29" spans="1:5" ht="18.75" customHeight="1">
      <c r="A29" s="185"/>
      <c r="B29" s="187">
        <v>42506</v>
      </c>
      <c r="C29" s="209" t="s">
        <v>61</v>
      </c>
      <c r="D29" s="210"/>
      <c r="E29" s="136">
        <v>360000</v>
      </c>
    </row>
    <row r="30" spans="1:5" ht="18" hidden="1" customHeight="1">
      <c r="A30" s="185"/>
      <c r="B30" s="192"/>
      <c r="C30" s="199"/>
      <c r="D30" s="200"/>
      <c r="E30" s="127"/>
    </row>
    <row r="31" spans="1:5" ht="19.5" hidden="1" customHeight="1">
      <c r="A31" s="185"/>
      <c r="B31" s="192"/>
      <c r="C31" s="199"/>
      <c r="D31" s="200"/>
      <c r="E31" s="127"/>
    </row>
    <row r="32" spans="1:5" ht="19.5" hidden="1" customHeight="1">
      <c r="A32" s="185"/>
      <c r="B32" s="188"/>
      <c r="C32" s="201"/>
      <c r="D32" s="202"/>
      <c r="E32" s="128"/>
    </row>
    <row r="33" spans="1:5" ht="19.5" customHeight="1">
      <c r="A33" s="185"/>
      <c r="B33" s="21" t="s">
        <v>62</v>
      </c>
      <c r="C33" s="129" t="s">
        <v>63</v>
      </c>
      <c r="D33" s="193"/>
      <c r="E33" s="25">
        <v>1820000</v>
      </c>
    </row>
    <row r="34" spans="1:5" ht="19.5" customHeight="1">
      <c r="A34" s="186"/>
      <c r="B34" s="26" t="s">
        <v>54</v>
      </c>
      <c r="C34" s="176" t="s">
        <v>64</v>
      </c>
      <c r="D34" s="177"/>
      <c r="E34" s="20">
        <f>SUM(E28:E33)</f>
        <v>2420000</v>
      </c>
    </row>
    <row r="35" spans="1:5" ht="20.100000000000001" customHeight="1">
      <c r="A35" s="131" t="s">
        <v>65</v>
      </c>
      <c r="B35" s="27" t="s">
        <v>62</v>
      </c>
      <c r="C35" s="180" t="s">
        <v>66</v>
      </c>
      <c r="D35" s="194"/>
      <c r="E35" s="22">
        <v>1893818</v>
      </c>
    </row>
    <row r="36" spans="1:5" ht="20.100000000000001" customHeight="1">
      <c r="A36" s="132"/>
      <c r="B36" s="27" t="s">
        <v>62</v>
      </c>
      <c r="C36" s="195" t="s">
        <v>67</v>
      </c>
      <c r="D36" s="196"/>
      <c r="E36" s="23">
        <v>480000</v>
      </c>
    </row>
    <row r="37" spans="1:5" ht="20.100000000000001" customHeight="1">
      <c r="A37" s="133"/>
      <c r="B37" s="28" t="s">
        <v>54</v>
      </c>
      <c r="C37" s="203" t="s">
        <v>68</v>
      </c>
      <c r="D37" s="204"/>
      <c r="E37" s="29">
        <f>SUM(E35:E36)</f>
        <v>2373818</v>
      </c>
    </row>
    <row r="38" spans="1:5" ht="20.100000000000001" customHeight="1">
      <c r="A38" s="134" t="s">
        <v>69</v>
      </c>
      <c r="B38" s="135"/>
      <c r="C38" s="134"/>
      <c r="D38" s="135"/>
      <c r="E38" s="30">
        <f>SUM(E21,E27,E34,E37)</f>
        <v>8113351</v>
      </c>
    </row>
    <row r="39" spans="1:5" ht="20.100000000000001" customHeight="1"/>
    <row r="40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6">
    <mergeCell ref="C13:D13"/>
    <mergeCell ref="C23:D23"/>
    <mergeCell ref="A13:A21"/>
    <mergeCell ref="C14:D14"/>
    <mergeCell ref="B15:B19"/>
    <mergeCell ref="C15:D19"/>
    <mergeCell ref="A1:E1"/>
    <mergeCell ref="A4:C4"/>
    <mergeCell ref="A8:C8"/>
    <mergeCell ref="A9:C9"/>
    <mergeCell ref="C12:D12"/>
    <mergeCell ref="A5:C5"/>
    <mergeCell ref="A6:C6"/>
    <mergeCell ref="A7:C7"/>
    <mergeCell ref="E15:E19"/>
    <mergeCell ref="C21:D21"/>
    <mergeCell ref="A22:A27"/>
    <mergeCell ref="C22:D22"/>
    <mergeCell ref="B25:B26"/>
    <mergeCell ref="C25:D26"/>
    <mergeCell ref="E25:E26"/>
    <mergeCell ref="C27:D27"/>
    <mergeCell ref="C24:D24"/>
    <mergeCell ref="A38:B38"/>
    <mergeCell ref="C38:D38"/>
    <mergeCell ref="E29:E32"/>
    <mergeCell ref="A35:A37"/>
    <mergeCell ref="C35:D35"/>
    <mergeCell ref="C36:D36"/>
    <mergeCell ref="C37:D37"/>
    <mergeCell ref="C34:D34"/>
    <mergeCell ref="C33:D33"/>
    <mergeCell ref="A28:A34"/>
    <mergeCell ref="C28:D28"/>
    <mergeCell ref="B29:B32"/>
    <mergeCell ref="C29:D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zoomScale="98" zoomScaleNormal="98" workbookViewId="0">
      <selection sqref="A1:E1"/>
    </sheetView>
  </sheetViews>
  <sheetFormatPr defaultRowHeight="12.75"/>
  <cols>
    <col min="1" max="1" width="15.625" style="1" customWidth="1"/>
    <col min="2" max="2" width="13" style="1" customWidth="1"/>
    <col min="3" max="3" width="18.125" style="1" customWidth="1"/>
    <col min="4" max="4" width="17.125" style="1" customWidth="1"/>
    <col min="5" max="5" width="15.5" style="1" customWidth="1"/>
    <col min="6" max="16384" width="9" style="1"/>
  </cols>
  <sheetData>
    <row r="1" spans="1:5" ht="25.5">
      <c r="A1" s="211" t="s">
        <v>70</v>
      </c>
      <c r="B1" s="212"/>
      <c r="C1" s="212"/>
      <c r="D1" s="212"/>
      <c r="E1" s="213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161" t="s">
        <v>6</v>
      </c>
      <c r="B4" s="162"/>
      <c r="C4" s="163"/>
      <c r="D4" s="10" t="s">
        <v>7</v>
      </c>
      <c r="E4" s="11" t="s">
        <v>8</v>
      </c>
    </row>
    <row r="5" spans="1:5" ht="20.100000000000001" customHeight="1">
      <c r="A5" s="170" t="s">
        <v>9</v>
      </c>
      <c r="B5" s="171"/>
      <c r="C5" s="172"/>
      <c r="D5" s="12" t="str">
        <f>C21</f>
        <v>4건</v>
      </c>
      <c r="E5" s="13">
        <f>E21</f>
        <v>1273786</v>
      </c>
    </row>
    <row r="6" spans="1:5" ht="20.100000000000001" customHeight="1">
      <c r="A6" s="173" t="s">
        <v>10</v>
      </c>
      <c r="B6" s="174"/>
      <c r="C6" s="175"/>
      <c r="D6" s="9" t="str">
        <f>C33</f>
        <v>11건</v>
      </c>
      <c r="E6" s="6">
        <f>E33</f>
        <v>4525290</v>
      </c>
    </row>
    <row r="7" spans="1:5" ht="20.100000000000001" customHeight="1">
      <c r="A7" s="173" t="s">
        <v>11</v>
      </c>
      <c r="B7" s="174"/>
      <c r="C7" s="175"/>
      <c r="D7" s="9" t="str">
        <f>C40</f>
        <v>2건</v>
      </c>
      <c r="E7" s="6">
        <f>E40</f>
        <v>1300000</v>
      </c>
    </row>
    <row r="8" spans="1:5" ht="20.100000000000001" customHeight="1">
      <c r="A8" s="164" t="s">
        <v>12</v>
      </c>
      <c r="B8" s="165"/>
      <c r="C8" s="166"/>
      <c r="D8" s="7" t="str">
        <f>C43</f>
        <v>2건</v>
      </c>
      <c r="E8" s="14">
        <f>E43</f>
        <v>1806000</v>
      </c>
    </row>
    <row r="9" spans="1:5" ht="20.100000000000001" customHeight="1">
      <c r="A9" s="134" t="s">
        <v>13</v>
      </c>
      <c r="B9" s="167"/>
      <c r="C9" s="168"/>
      <c r="D9" s="15"/>
      <c r="E9" s="16">
        <f>E44</f>
        <v>8905076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20.100000000000001" customHeight="1">
      <c r="A12" s="58" t="s">
        <v>15</v>
      </c>
      <c r="B12" s="58" t="s">
        <v>16</v>
      </c>
      <c r="C12" s="161" t="s">
        <v>17</v>
      </c>
      <c r="D12" s="169"/>
      <c r="E12" s="58" t="s">
        <v>18</v>
      </c>
    </row>
    <row r="13" spans="1:5" s="63" customFormat="1" ht="20.100000000000001" customHeight="1">
      <c r="A13" s="184" t="s">
        <v>71</v>
      </c>
      <c r="B13" s="17">
        <v>42524</v>
      </c>
      <c r="C13" s="129" t="s">
        <v>72</v>
      </c>
      <c r="D13" s="130"/>
      <c r="E13" s="23">
        <v>215847</v>
      </c>
    </row>
    <row r="14" spans="1:5" ht="20.100000000000001" customHeight="1">
      <c r="A14" s="185"/>
      <c r="B14" s="8">
        <v>42539</v>
      </c>
      <c r="C14" s="214" t="s">
        <v>73</v>
      </c>
      <c r="D14" s="193"/>
      <c r="E14" s="62">
        <v>215019</v>
      </c>
    </row>
    <row r="15" spans="1:5" ht="20.100000000000001" customHeight="1">
      <c r="A15" s="185"/>
      <c r="B15" s="187">
        <v>42548</v>
      </c>
      <c r="C15" s="209" t="s">
        <v>74</v>
      </c>
      <c r="D15" s="210"/>
      <c r="E15" s="156">
        <v>432920</v>
      </c>
    </row>
    <row r="16" spans="1:5" ht="19.5" hidden="1" customHeight="1">
      <c r="A16" s="185"/>
      <c r="B16" s="192"/>
      <c r="C16" s="199"/>
      <c r="D16" s="200"/>
      <c r="E16" s="205"/>
    </row>
    <row r="17" spans="1:5" ht="19.5" hidden="1" customHeight="1">
      <c r="A17" s="185"/>
      <c r="B17" s="192"/>
      <c r="C17" s="199"/>
      <c r="D17" s="200"/>
      <c r="E17" s="205"/>
    </row>
    <row r="18" spans="1:5" ht="19.5" hidden="1" customHeight="1">
      <c r="A18" s="185"/>
      <c r="B18" s="192"/>
      <c r="C18" s="199"/>
      <c r="D18" s="200"/>
      <c r="E18" s="205"/>
    </row>
    <row r="19" spans="1:5" ht="19.5" hidden="1" customHeight="1">
      <c r="A19" s="185"/>
      <c r="B19" s="188"/>
      <c r="C19" s="201"/>
      <c r="D19" s="202"/>
      <c r="E19" s="157"/>
    </row>
    <row r="20" spans="1:5" ht="20.100000000000001" customHeight="1">
      <c r="A20" s="185"/>
      <c r="B20" s="17">
        <v>42549</v>
      </c>
      <c r="C20" s="49" t="s">
        <v>75</v>
      </c>
      <c r="D20" s="50"/>
      <c r="E20" s="23">
        <v>410000</v>
      </c>
    </row>
    <row r="21" spans="1:5" ht="20.100000000000001" customHeight="1">
      <c r="A21" s="186"/>
      <c r="B21" s="19" t="s">
        <v>54</v>
      </c>
      <c r="C21" s="178" t="s">
        <v>55</v>
      </c>
      <c r="D21" s="179"/>
      <c r="E21" s="20">
        <f>SUM(E13:E20)</f>
        <v>1273786</v>
      </c>
    </row>
    <row r="22" spans="1:5" ht="20.100000000000001" customHeight="1">
      <c r="A22" s="215" t="s">
        <v>76</v>
      </c>
      <c r="B22" s="21">
        <v>42528</v>
      </c>
      <c r="C22" s="182" t="s">
        <v>77</v>
      </c>
      <c r="D22" s="183"/>
      <c r="E22" s="22">
        <v>490000</v>
      </c>
    </row>
    <row r="23" spans="1:5" ht="20.100000000000001" customHeight="1">
      <c r="A23" s="132"/>
      <c r="B23" s="24">
        <v>42530</v>
      </c>
      <c r="C23" s="129" t="s">
        <v>78</v>
      </c>
      <c r="D23" s="130"/>
      <c r="E23" s="25">
        <v>487000</v>
      </c>
    </row>
    <row r="24" spans="1:5" ht="20.100000000000001" customHeight="1">
      <c r="A24" s="132"/>
      <c r="B24" s="31">
        <v>42534</v>
      </c>
      <c r="C24" s="129" t="s">
        <v>77</v>
      </c>
      <c r="D24" s="130"/>
      <c r="E24" s="62">
        <v>426000</v>
      </c>
    </row>
    <row r="25" spans="1:5" ht="18.75" customHeight="1">
      <c r="A25" s="132"/>
      <c r="B25" s="17">
        <v>42535</v>
      </c>
      <c r="C25" s="51" t="s">
        <v>79</v>
      </c>
      <c r="D25" s="52"/>
      <c r="E25" s="23">
        <v>468000</v>
      </c>
    </row>
    <row r="26" spans="1:5" ht="18.75" customHeight="1">
      <c r="A26" s="132"/>
      <c r="B26" s="17">
        <v>42536</v>
      </c>
      <c r="C26" s="51" t="s">
        <v>57</v>
      </c>
      <c r="D26" s="52"/>
      <c r="E26" s="23">
        <v>282000</v>
      </c>
    </row>
    <row r="27" spans="1:5" ht="18.75" customHeight="1">
      <c r="A27" s="132"/>
      <c r="B27" s="17">
        <v>42542</v>
      </c>
      <c r="C27" s="51" t="s">
        <v>57</v>
      </c>
      <c r="D27" s="52"/>
      <c r="E27" s="23">
        <v>379640</v>
      </c>
    </row>
    <row r="28" spans="1:5" ht="18.75" customHeight="1">
      <c r="A28" s="132"/>
      <c r="B28" s="17">
        <v>42543</v>
      </c>
      <c r="C28" s="51" t="s">
        <v>57</v>
      </c>
      <c r="D28" s="52"/>
      <c r="E28" s="23">
        <v>419650</v>
      </c>
    </row>
    <row r="29" spans="1:5" ht="18.75" customHeight="1">
      <c r="A29" s="132"/>
      <c r="B29" s="17">
        <v>42544</v>
      </c>
      <c r="C29" s="51" t="s">
        <v>77</v>
      </c>
      <c r="D29" s="52"/>
      <c r="E29" s="23">
        <v>390000</v>
      </c>
    </row>
    <row r="30" spans="1:5" ht="18.75" customHeight="1">
      <c r="A30" s="132"/>
      <c r="B30" s="17">
        <v>42544</v>
      </c>
      <c r="C30" s="51" t="s">
        <v>58</v>
      </c>
      <c r="D30" s="52"/>
      <c r="E30" s="23">
        <v>484000</v>
      </c>
    </row>
    <row r="31" spans="1:5" ht="18.75" customHeight="1">
      <c r="A31" s="132"/>
      <c r="B31" s="17">
        <v>42545</v>
      </c>
      <c r="C31" s="51" t="s">
        <v>57</v>
      </c>
      <c r="D31" s="69"/>
      <c r="E31" s="23">
        <v>288000</v>
      </c>
    </row>
    <row r="32" spans="1:5" ht="17.25" customHeight="1">
      <c r="A32" s="132"/>
      <c r="B32" s="70">
        <v>42548</v>
      </c>
      <c r="C32" s="71" t="s">
        <v>57</v>
      </c>
      <c r="D32" s="72"/>
      <c r="E32" s="73">
        <v>411000</v>
      </c>
    </row>
    <row r="33" spans="1:5" ht="20.100000000000001" customHeight="1">
      <c r="A33" s="133"/>
      <c r="B33" s="26" t="s">
        <v>54</v>
      </c>
      <c r="C33" s="176" t="s">
        <v>80</v>
      </c>
      <c r="D33" s="177"/>
      <c r="E33" s="20">
        <f>SUM(E22:E32)</f>
        <v>4525290</v>
      </c>
    </row>
    <row r="34" spans="1:5" ht="21.75" customHeight="1">
      <c r="A34" s="184" t="s">
        <v>81</v>
      </c>
      <c r="B34" s="191">
        <v>42531</v>
      </c>
      <c r="C34" s="197" t="s">
        <v>82</v>
      </c>
      <c r="D34" s="198"/>
      <c r="E34" s="126">
        <v>400000</v>
      </c>
    </row>
    <row r="35" spans="1:5" ht="18.75" hidden="1" customHeight="1">
      <c r="A35" s="185"/>
      <c r="B35" s="192"/>
      <c r="C35" s="199"/>
      <c r="D35" s="200"/>
      <c r="E35" s="127"/>
    </row>
    <row r="36" spans="1:5" ht="18" hidden="1" customHeight="1">
      <c r="A36" s="185"/>
      <c r="B36" s="74"/>
      <c r="C36" s="199"/>
      <c r="D36" s="200"/>
      <c r="E36" s="127"/>
    </row>
    <row r="37" spans="1:5" ht="19.5" hidden="1" customHeight="1">
      <c r="A37" s="185"/>
      <c r="B37" s="74"/>
      <c r="C37" s="199"/>
      <c r="D37" s="200"/>
      <c r="E37" s="127"/>
    </row>
    <row r="38" spans="1:5" ht="19.5" hidden="1" customHeight="1">
      <c r="A38" s="185"/>
      <c r="B38" s="75"/>
      <c r="C38" s="201"/>
      <c r="D38" s="202"/>
      <c r="E38" s="128"/>
    </row>
    <row r="39" spans="1:5" ht="19.5" customHeight="1">
      <c r="A39" s="185"/>
      <c r="B39" s="21" t="s">
        <v>83</v>
      </c>
      <c r="C39" s="129" t="s">
        <v>63</v>
      </c>
      <c r="D39" s="193"/>
      <c r="E39" s="25">
        <v>900000</v>
      </c>
    </row>
    <row r="40" spans="1:5" ht="19.5" customHeight="1">
      <c r="A40" s="186"/>
      <c r="B40" s="26" t="s">
        <v>54</v>
      </c>
      <c r="C40" s="176" t="s">
        <v>68</v>
      </c>
      <c r="D40" s="177"/>
      <c r="E40" s="20">
        <f>SUM(E34:E39)</f>
        <v>1300000</v>
      </c>
    </row>
    <row r="41" spans="1:5" ht="20.100000000000001" customHeight="1">
      <c r="A41" s="131" t="s">
        <v>65</v>
      </c>
      <c r="B41" s="27" t="s">
        <v>83</v>
      </c>
      <c r="C41" s="180" t="s">
        <v>84</v>
      </c>
      <c r="D41" s="194"/>
      <c r="E41" s="22">
        <v>1426000</v>
      </c>
    </row>
    <row r="42" spans="1:5" ht="20.100000000000001" customHeight="1">
      <c r="A42" s="132"/>
      <c r="B42" s="27" t="s">
        <v>83</v>
      </c>
      <c r="C42" s="195" t="s">
        <v>85</v>
      </c>
      <c r="D42" s="196"/>
      <c r="E42" s="23">
        <v>380000</v>
      </c>
    </row>
    <row r="43" spans="1:5" ht="20.100000000000001" customHeight="1">
      <c r="A43" s="133"/>
      <c r="B43" s="28" t="s">
        <v>54</v>
      </c>
      <c r="C43" s="203" t="s">
        <v>68</v>
      </c>
      <c r="D43" s="204"/>
      <c r="E43" s="29">
        <f>SUM(E41:E42)</f>
        <v>1806000</v>
      </c>
    </row>
    <row r="44" spans="1:5" ht="20.100000000000001" customHeight="1">
      <c r="A44" s="134" t="s">
        <v>69</v>
      </c>
      <c r="B44" s="135"/>
      <c r="C44" s="134"/>
      <c r="D44" s="135"/>
      <c r="E44" s="30">
        <f>SUM(E21,E33,E40,E43)</f>
        <v>8905076</v>
      </c>
    </row>
    <row r="45" spans="1:5" ht="20.100000000000001" customHeight="1"/>
    <row r="46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2">
    <mergeCell ref="C13:D13"/>
    <mergeCell ref="A13:A21"/>
    <mergeCell ref="C14:D14"/>
    <mergeCell ref="B15:B19"/>
    <mergeCell ref="C15:D19"/>
    <mergeCell ref="A1:E1"/>
    <mergeCell ref="A4:C4"/>
    <mergeCell ref="A8:C8"/>
    <mergeCell ref="A9:C9"/>
    <mergeCell ref="C12:D12"/>
    <mergeCell ref="A5:C5"/>
    <mergeCell ref="A6:C6"/>
    <mergeCell ref="A7:C7"/>
    <mergeCell ref="E15:E19"/>
    <mergeCell ref="C21:D21"/>
    <mergeCell ref="A22:A33"/>
    <mergeCell ref="C22:D22"/>
    <mergeCell ref="C23:D23"/>
    <mergeCell ref="C33:D33"/>
    <mergeCell ref="C24:D24"/>
    <mergeCell ref="A34:A40"/>
    <mergeCell ref="B34:B35"/>
    <mergeCell ref="C34:D38"/>
    <mergeCell ref="E34:E38"/>
    <mergeCell ref="C39:D39"/>
    <mergeCell ref="C40:D40"/>
    <mergeCell ref="A41:A43"/>
    <mergeCell ref="C41:D41"/>
    <mergeCell ref="C42:D42"/>
    <mergeCell ref="C43:D43"/>
    <mergeCell ref="A44:B44"/>
    <mergeCell ref="C44:D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A12" sqref="A12:XFD40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58" t="s">
        <v>86</v>
      </c>
      <c r="B1" s="159"/>
      <c r="C1" s="159"/>
      <c r="D1" s="159"/>
      <c r="E1" s="251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252" t="s">
        <v>6</v>
      </c>
      <c r="B4" s="253"/>
      <c r="C4" s="254"/>
      <c r="D4" s="58" t="s">
        <v>7</v>
      </c>
      <c r="E4" s="58" t="s">
        <v>8</v>
      </c>
    </row>
    <row r="5" spans="1:5" ht="20.100000000000001" customHeight="1">
      <c r="A5" s="259" t="s">
        <v>9</v>
      </c>
      <c r="B5" s="260"/>
      <c r="C5" s="261"/>
      <c r="D5" s="76" t="str">
        <f>C18</f>
        <v>5건</v>
      </c>
      <c r="E5" s="77">
        <f>E18</f>
        <v>1527470</v>
      </c>
    </row>
    <row r="6" spans="1:5" ht="20.100000000000001" customHeight="1">
      <c r="A6" s="262" t="s">
        <v>10</v>
      </c>
      <c r="B6" s="263"/>
      <c r="C6" s="264"/>
      <c r="D6" s="78" t="str">
        <f>C26</f>
        <v>7건</v>
      </c>
      <c r="E6" s="79">
        <f>E26</f>
        <v>1729600</v>
      </c>
    </row>
    <row r="7" spans="1:5" ht="20.100000000000001" customHeight="1">
      <c r="A7" s="262" t="s">
        <v>11</v>
      </c>
      <c r="B7" s="263"/>
      <c r="C7" s="264"/>
      <c r="D7" s="78" t="str">
        <f>C34</f>
        <v>7건</v>
      </c>
      <c r="E7" s="79">
        <f>E34</f>
        <v>1631400</v>
      </c>
    </row>
    <row r="8" spans="1:5" ht="20.100000000000001" customHeight="1">
      <c r="A8" s="255" t="s">
        <v>87</v>
      </c>
      <c r="B8" s="256"/>
      <c r="C8" s="257"/>
      <c r="D8" s="80" t="str">
        <f>C39</f>
        <v>4건</v>
      </c>
      <c r="E8" s="81">
        <f>E39</f>
        <v>804745</v>
      </c>
    </row>
    <row r="9" spans="1:5" ht="20.100000000000001" customHeight="1">
      <c r="A9" s="216" t="s">
        <v>13</v>
      </c>
      <c r="B9" s="258"/>
      <c r="C9" s="218"/>
      <c r="D9" s="59" t="str">
        <f>C40</f>
        <v>23건</v>
      </c>
      <c r="E9" s="30">
        <f>SUM(E5:E8)</f>
        <v>5693215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18" customHeight="1">
      <c r="A12" s="58" t="s">
        <v>15</v>
      </c>
      <c r="B12" s="46" t="s">
        <v>16</v>
      </c>
      <c r="C12" s="252" t="s">
        <v>17</v>
      </c>
      <c r="D12" s="254"/>
      <c r="E12" s="48" t="s">
        <v>18</v>
      </c>
    </row>
    <row r="13" spans="1:5" ht="18" customHeight="1">
      <c r="A13" s="229" t="s">
        <v>19</v>
      </c>
      <c r="B13" s="82">
        <v>42461</v>
      </c>
      <c r="C13" s="222" t="s">
        <v>88</v>
      </c>
      <c r="D13" s="236"/>
      <c r="E13" s="83">
        <v>370000</v>
      </c>
    </row>
    <row r="14" spans="1:5" ht="18" customHeight="1">
      <c r="A14" s="230"/>
      <c r="B14" s="84">
        <v>42468</v>
      </c>
      <c r="C14" s="224" t="s">
        <v>89</v>
      </c>
      <c r="D14" s="226"/>
      <c r="E14" s="85">
        <v>120000</v>
      </c>
    </row>
    <row r="15" spans="1:5" ht="18" customHeight="1">
      <c r="A15" s="230"/>
      <c r="B15" s="86">
        <v>42471</v>
      </c>
      <c r="C15" s="224" t="s">
        <v>90</v>
      </c>
      <c r="D15" s="226"/>
      <c r="E15" s="85">
        <v>200000</v>
      </c>
    </row>
    <row r="16" spans="1:5" ht="18" customHeight="1">
      <c r="A16" s="230"/>
      <c r="B16" s="86">
        <v>42474</v>
      </c>
      <c r="C16" s="224" t="s">
        <v>91</v>
      </c>
      <c r="D16" s="226"/>
      <c r="E16" s="85">
        <v>376700</v>
      </c>
    </row>
    <row r="17" spans="1:5" ht="18" customHeight="1">
      <c r="A17" s="230"/>
      <c r="B17" s="87">
        <v>42479</v>
      </c>
      <c r="C17" s="237" t="s">
        <v>92</v>
      </c>
      <c r="D17" s="238"/>
      <c r="E17" s="88">
        <v>460770</v>
      </c>
    </row>
    <row r="18" spans="1:5" ht="18" customHeight="1">
      <c r="A18" s="231"/>
      <c r="B18" s="89" t="s">
        <v>54</v>
      </c>
      <c r="C18" s="239" t="s">
        <v>93</v>
      </c>
      <c r="D18" s="240"/>
      <c r="E18" s="90">
        <f>SUM(E13:E17)</f>
        <v>1527470</v>
      </c>
    </row>
    <row r="19" spans="1:5" ht="18" customHeight="1">
      <c r="A19" s="247" t="s">
        <v>94</v>
      </c>
      <c r="B19" s="91">
        <v>42465</v>
      </c>
      <c r="C19" s="241" t="s">
        <v>95</v>
      </c>
      <c r="D19" s="242"/>
      <c r="E19" s="92">
        <v>373000</v>
      </c>
    </row>
    <row r="20" spans="1:5" ht="18" customHeight="1">
      <c r="A20" s="248"/>
      <c r="B20" s="86">
        <v>42466</v>
      </c>
      <c r="C20" s="232" t="s">
        <v>96</v>
      </c>
      <c r="D20" s="233"/>
      <c r="E20" s="93">
        <v>291000</v>
      </c>
    </row>
    <row r="21" spans="1:5" ht="18" customHeight="1">
      <c r="A21" s="248"/>
      <c r="B21" s="86">
        <v>42466</v>
      </c>
      <c r="C21" s="232" t="s">
        <v>97</v>
      </c>
      <c r="D21" s="233"/>
      <c r="E21" s="93">
        <v>396000</v>
      </c>
    </row>
    <row r="22" spans="1:5" ht="18" customHeight="1">
      <c r="A22" s="248"/>
      <c r="B22" s="86">
        <v>42474</v>
      </c>
      <c r="C22" s="232" t="s">
        <v>98</v>
      </c>
      <c r="D22" s="233"/>
      <c r="E22" s="93">
        <v>103400</v>
      </c>
    </row>
    <row r="23" spans="1:5" ht="18" customHeight="1">
      <c r="A23" s="248"/>
      <c r="B23" s="86">
        <v>42480</v>
      </c>
      <c r="C23" s="232" t="s">
        <v>99</v>
      </c>
      <c r="D23" s="233"/>
      <c r="E23" s="93">
        <v>62000</v>
      </c>
    </row>
    <row r="24" spans="1:5" ht="18" customHeight="1">
      <c r="A24" s="248"/>
      <c r="B24" s="86">
        <v>42482</v>
      </c>
      <c r="C24" s="232" t="s">
        <v>100</v>
      </c>
      <c r="D24" s="233"/>
      <c r="E24" s="93">
        <v>381200</v>
      </c>
    </row>
    <row r="25" spans="1:5" ht="18" customHeight="1">
      <c r="A25" s="248"/>
      <c r="B25" s="87">
        <v>42489</v>
      </c>
      <c r="C25" s="245" t="s">
        <v>101</v>
      </c>
      <c r="D25" s="246"/>
      <c r="E25" s="94">
        <v>123000</v>
      </c>
    </row>
    <row r="26" spans="1:5" ht="18" customHeight="1">
      <c r="A26" s="231"/>
      <c r="B26" s="95" t="s">
        <v>54</v>
      </c>
      <c r="C26" s="234" t="s">
        <v>103</v>
      </c>
      <c r="D26" s="235"/>
      <c r="E26" s="90">
        <f>SUM(E19:E25)</f>
        <v>1729600</v>
      </c>
    </row>
    <row r="27" spans="1:5" ht="18" customHeight="1">
      <c r="A27" s="229" t="s">
        <v>59</v>
      </c>
      <c r="B27" s="82">
        <v>42465</v>
      </c>
      <c r="C27" s="222" t="s">
        <v>104</v>
      </c>
      <c r="D27" s="223"/>
      <c r="E27" s="92">
        <v>202400</v>
      </c>
    </row>
    <row r="28" spans="1:5" ht="18" customHeight="1">
      <c r="A28" s="249"/>
      <c r="B28" s="96">
        <v>42472</v>
      </c>
      <c r="C28" s="232" t="s">
        <v>105</v>
      </c>
      <c r="D28" s="233"/>
      <c r="E28" s="93">
        <v>234000</v>
      </c>
    </row>
    <row r="29" spans="1:5" ht="18" customHeight="1">
      <c r="A29" s="249"/>
      <c r="B29" s="96">
        <v>42475</v>
      </c>
      <c r="C29" s="232" t="s">
        <v>106</v>
      </c>
      <c r="D29" s="233"/>
      <c r="E29" s="93">
        <v>84000</v>
      </c>
    </row>
    <row r="30" spans="1:5" ht="18" customHeight="1">
      <c r="A30" s="249"/>
      <c r="B30" s="96">
        <v>42478</v>
      </c>
      <c r="C30" s="232" t="s">
        <v>107</v>
      </c>
      <c r="D30" s="233"/>
      <c r="E30" s="93">
        <v>174000</v>
      </c>
    </row>
    <row r="31" spans="1:5" ht="18" customHeight="1">
      <c r="A31" s="249"/>
      <c r="B31" s="96">
        <v>42479</v>
      </c>
      <c r="C31" s="232" t="s">
        <v>108</v>
      </c>
      <c r="D31" s="233"/>
      <c r="E31" s="93">
        <v>420000</v>
      </c>
    </row>
    <row r="32" spans="1:5" ht="18" customHeight="1">
      <c r="A32" s="249"/>
      <c r="B32" s="96">
        <v>42481</v>
      </c>
      <c r="C32" s="243" t="s">
        <v>104</v>
      </c>
      <c r="D32" s="244"/>
      <c r="E32" s="93">
        <v>82000</v>
      </c>
    </row>
    <row r="33" spans="1:5" ht="18" customHeight="1">
      <c r="A33" s="249"/>
      <c r="B33" s="97">
        <v>42486</v>
      </c>
      <c r="C33" s="245" t="s">
        <v>109</v>
      </c>
      <c r="D33" s="246"/>
      <c r="E33" s="94">
        <v>435000</v>
      </c>
    </row>
    <row r="34" spans="1:5" ht="18" customHeight="1">
      <c r="A34" s="250"/>
      <c r="B34" s="95" t="s">
        <v>0</v>
      </c>
      <c r="C34" s="234" t="s">
        <v>102</v>
      </c>
      <c r="D34" s="235"/>
      <c r="E34" s="90">
        <f>SUM(E27:E33)</f>
        <v>1631400</v>
      </c>
    </row>
    <row r="35" spans="1:5" ht="18" customHeight="1">
      <c r="A35" s="219" t="s">
        <v>110</v>
      </c>
      <c r="B35" s="82">
        <v>42464</v>
      </c>
      <c r="C35" s="222" t="s">
        <v>111</v>
      </c>
      <c r="D35" s="223"/>
      <c r="E35" s="92">
        <v>55000</v>
      </c>
    </row>
    <row r="36" spans="1:5" ht="18" customHeight="1">
      <c r="A36" s="220"/>
      <c r="B36" s="84">
        <v>42474</v>
      </c>
      <c r="C36" s="224" t="s">
        <v>66</v>
      </c>
      <c r="D36" s="225"/>
      <c r="E36" s="98">
        <v>378000</v>
      </c>
    </row>
    <row r="37" spans="1:5" ht="18" customHeight="1">
      <c r="A37" s="220"/>
      <c r="B37" s="84">
        <v>42485</v>
      </c>
      <c r="C37" s="224" t="s">
        <v>111</v>
      </c>
      <c r="D37" s="226"/>
      <c r="E37" s="98">
        <v>21745</v>
      </c>
    </row>
    <row r="38" spans="1:5" ht="18" customHeight="1">
      <c r="A38" s="220"/>
      <c r="B38" s="99">
        <v>42489</v>
      </c>
      <c r="C38" s="227" t="s">
        <v>67</v>
      </c>
      <c r="D38" s="228"/>
      <c r="E38" s="94">
        <v>350000</v>
      </c>
    </row>
    <row r="39" spans="1:5" ht="18" customHeight="1">
      <c r="A39" s="221"/>
      <c r="B39" s="47" t="s">
        <v>54</v>
      </c>
      <c r="C39" s="216" t="s">
        <v>112</v>
      </c>
      <c r="D39" s="218"/>
      <c r="E39" s="100">
        <f>SUM(E35:E38)</f>
        <v>804745</v>
      </c>
    </row>
    <row r="40" spans="1:5" ht="18" customHeight="1">
      <c r="A40" s="216" t="s">
        <v>69</v>
      </c>
      <c r="B40" s="217"/>
      <c r="C40" s="216" t="s">
        <v>113</v>
      </c>
      <c r="D40" s="218"/>
      <c r="E40" s="100">
        <f>SUM(E39,E34,E26,E18)</f>
        <v>5693215</v>
      </c>
    </row>
  </sheetData>
  <mergeCells count="41">
    <mergeCell ref="A1:E1"/>
    <mergeCell ref="A4:C4"/>
    <mergeCell ref="A8:C8"/>
    <mergeCell ref="A9:C9"/>
    <mergeCell ref="C12:D12"/>
    <mergeCell ref="A5:C5"/>
    <mergeCell ref="A6:C6"/>
    <mergeCell ref="A7:C7"/>
    <mergeCell ref="C34:D34"/>
    <mergeCell ref="C27:D27"/>
    <mergeCell ref="C28:D28"/>
    <mergeCell ref="C29:D29"/>
    <mergeCell ref="A19:A26"/>
    <mergeCell ref="A27:A34"/>
    <mergeCell ref="C30:D30"/>
    <mergeCell ref="C31:D31"/>
    <mergeCell ref="C32:D32"/>
    <mergeCell ref="C25:D25"/>
    <mergeCell ref="C33:D33"/>
    <mergeCell ref="A13:A18"/>
    <mergeCell ref="C16:D16"/>
    <mergeCell ref="C21:D21"/>
    <mergeCell ref="C26:D26"/>
    <mergeCell ref="C24:D24"/>
    <mergeCell ref="C13:D13"/>
    <mergeCell ref="C14:D14"/>
    <mergeCell ref="C15:D15"/>
    <mergeCell ref="C17:D17"/>
    <mergeCell ref="C18:D18"/>
    <mergeCell ref="C19:D19"/>
    <mergeCell ref="C20:D20"/>
    <mergeCell ref="C22:D22"/>
    <mergeCell ref="C23:D23"/>
    <mergeCell ref="A40:B40"/>
    <mergeCell ref="C40:D40"/>
    <mergeCell ref="A35:A39"/>
    <mergeCell ref="C35:D35"/>
    <mergeCell ref="C36:D36"/>
    <mergeCell ref="C37:D37"/>
    <mergeCell ref="C38:D38"/>
    <mergeCell ref="C39:D39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C31" sqref="C31:D31"/>
    </sheetView>
  </sheetViews>
  <sheetFormatPr defaultRowHeight="12.75"/>
  <cols>
    <col min="1" max="5" width="18.125" style="1" customWidth="1"/>
    <col min="6" max="16384" width="9" style="1"/>
  </cols>
  <sheetData>
    <row r="1" spans="1:7" ht="27">
      <c r="A1" s="158" t="s">
        <v>114</v>
      </c>
      <c r="B1" s="159"/>
      <c r="C1" s="159"/>
      <c r="D1" s="159"/>
      <c r="E1" s="160"/>
    </row>
    <row r="2" spans="1:7" ht="20.100000000000001" customHeight="1">
      <c r="A2" s="2"/>
      <c r="B2" s="3"/>
      <c r="C2" s="2"/>
      <c r="D2" s="2"/>
      <c r="E2" s="2"/>
    </row>
    <row r="3" spans="1:7" ht="20.100000000000001" customHeight="1">
      <c r="A3" s="4" t="s">
        <v>4</v>
      </c>
      <c r="B3" s="3"/>
      <c r="C3" s="2"/>
      <c r="D3" s="2"/>
      <c r="E3" s="5" t="s">
        <v>5</v>
      </c>
    </row>
    <row r="4" spans="1:7" ht="20.100000000000001" customHeight="1">
      <c r="A4" s="252" t="s">
        <v>6</v>
      </c>
      <c r="B4" s="253"/>
      <c r="C4" s="254"/>
      <c r="D4" s="58" t="s">
        <v>7</v>
      </c>
      <c r="E4" s="48" t="s">
        <v>8</v>
      </c>
    </row>
    <row r="5" spans="1:7" ht="20.100000000000001" customHeight="1">
      <c r="A5" s="259" t="s">
        <v>9</v>
      </c>
      <c r="B5" s="260"/>
      <c r="C5" s="261"/>
      <c r="D5" s="76" t="str">
        <f>C18</f>
        <v>5건</v>
      </c>
      <c r="E5" s="101">
        <f>E18</f>
        <v>1668000</v>
      </c>
    </row>
    <row r="6" spans="1:7" ht="20.100000000000001" customHeight="1">
      <c r="A6" s="262" t="s">
        <v>10</v>
      </c>
      <c r="B6" s="263"/>
      <c r="C6" s="264"/>
      <c r="D6" s="78" t="str">
        <f>C24</f>
        <v>5건</v>
      </c>
      <c r="E6" s="102">
        <f>E24</f>
        <v>1120000</v>
      </c>
    </row>
    <row r="7" spans="1:7" ht="20.100000000000001" customHeight="1">
      <c r="A7" s="262" t="s">
        <v>11</v>
      </c>
      <c r="B7" s="263"/>
      <c r="C7" s="264"/>
      <c r="D7" s="78" t="str">
        <f>C30</f>
        <v>5건</v>
      </c>
      <c r="E7" s="102">
        <f>E30</f>
        <v>1142000</v>
      </c>
    </row>
    <row r="8" spans="1:7" ht="20.100000000000001" customHeight="1">
      <c r="A8" s="255" t="s">
        <v>87</v>
      </c>
      <c r="B8" s="256"/>
      <c r="C8" s="257"/>
      <c r="D8" s="80" t="str">
        <f>C35</f>
        <v>4건</v>
      </c>
      <c r="E8" s="103">
        <f>E35</f>
        <v>817000</v>
      </c>
    </row>
    <row r="9" spans="1:7" ht="20.100000000000001" customHeight="1">
      <c r="A9" s="216" t="s">
        <v>13</v>
      </c>
      <c r="B9" s="258"/>
      <c r="C9" s="218"/>
      <c r="D9" s="59" t="str">
        <f>C36</f>
        <v>19건</v>
      </c>
      <c r="E9" s="100">
        <f>SUM(E5:E8)</f>
        <v>4747000</v>
      </c>
    </row>
    <row r="10" spans="1:7" ht="20.100000000000001" customHeight="1">
      <c r="A10" s="2"/>
      <c r="B10" s="3"/>
      <c r="C10" s="2"/>
      <c r="D10" s="2"/>
      <c r="E10" s="2"/>
    </row>
    <row r="11" spans="1:7" ht="20.100000000000001" customHeight="1">
      <c r="A11" s="4" t="s">
        <v>14</v>
      </c>
      <c r="B11" s="3"/>
      <c r="C11" s="2"/>
      <c r="D11" s="2"/>
      <c r="E11" s="2"/>
    </row>
    <row r="12" spans="1:7" ht="20.100000000000001" customHeight="1">
      <c r="A12" s="58" t="s">
        <v>15</v>
      </c>
      <c r="B12" s="58" t="s">
        <v>16</v>
      </c>
      <c r="C12" s="252" t="s">
        <v>17</v>
      </c>
      <c r="D12" s="254"/>
      <c r="E12" s="48" t="s">
        <v>18</v>
      </c>
    </row>
    <row r="13" spans="1:7" ht="20.100000000000001" customHeight="1">
      <c r="A13" s="229" t="s">
        <v>19</v>
      </c>
      <c r="B13" s="35">
        <v>42499</v>
      </c>
      <c r="C13" s="267" t="s">
        <v>115</v>
      </c>
      <c r="D13" s="279"/>
      <c r="E13" s="104">
        <v>400000</v>
      </c>
    </row>
    <row r="14" spans="1:7" ht="20.100000000000001" customHeight="1">
      <c r="A14" s="230"/>
      <c r="B14" s="31">
        <v>42500</v>
      </c>
      <c r="C14" s="224" t="s">
        <v>116</v>
      </c>
      <c r="D14" s="226"/>
      <c r="E14" s="85">
        <v>190000</v>
      </c>
      <c r="G14" s="105"/>
    </row>
    <row r="15" spans="1:7" ht="20.100000000000001" customHeight="1">
      <c r="A15" s="230"/>
      <c r="B15" s="31">
        <v>42502</v>
      </c>
      <c r="C15" s="224" t="s">
        <v>117</v>
      </c>
      <c r="D15" s="226"/>
      <c r="E15" s="98">
        <v>334000</v>
      </c>
    </row>
    <row r="16" spans="1:7" ht="20.100000000000001" customHeight="1">
      <c r="A16" s="230"/>
      <c r="B16" s="31">
        <v>42510</v>
      </c>
      <c r="C16" s="224" t="s">
        <v>118</v>
      </c>
      <c r="D16" s="226"/>
      <c r="E16" s="85">
        <v>439000</v>
      </c>
    </row>
    <row r="17" spans="1:5" ht="20.100000000000001" customHeight="1">
      <c r="A17" s="248"/>
      <c r="B17" s="24">
        <v>42510</v>
      </c>
      <c r="C17" s="245" t="s">
        <v>119</v>
      </c>
      <c r="D17" s="246"/>
      <c r="E17" s="94">
        <v>305000</v>
      </c>
    </row>
    <row r="18" spans="1:5" ht="20.100000000000001" customHeight="1">
      <c r="A18" s="231"/>
      <c r="B18" s="61" t="s">
        <v>54</v>
      </c>
      <c r="C18" s="239" t="s">
        <v>93</v>
      </c>
      <c r="D18" s="240"/>
      <c r="E18" s="90">
        <f>SUM(E13:E17)</f>
        <v>1668000</v>
      </c>
    </row>
    <row r="19" spans="1:5" ht="20.100000000000001" customHeight="1">
      <c r="A19" s="247" t="s">
        <v>94</v>
      </c>
      <c r="B19" s="68">
        <v>42493</v>
      </c>
      <c r="C19" s="277" t="s">
        <v>120</v>
      </c>
      <c r="D19" s="278"/>
      <c r="E19" s="106">
        <v>182000</v>
      </c>
    </row>
    <row r="20" spans="1:5" ht="20.100000000000001" customHeight="1">
      <c r="A20" s="249"/>
      <c r="B20" s="107">
        <v>42500</v>
      </c>
      <c r="C20" s="273" t="s">
        <v>121</v>
      </c>
      <c r="D20" s="274"/>
      <c r="E20" s="98">
        <v>233000</v>
      </c>
    </row>
    <row r="21" spans="1:5" ht="20.100000000000001" customHeight="1">
      <c r="A21" s="248"/>
      <c r="B21" s="17">
        <v>42509</v>
      </c>
      <c r="C21" s="232" t="s">
        <v>122</v>
      </c>
      <c r="D21" s="233"/>
      <c r="E21" s="93">
        <v>140000</v>
      </c>
    </row>
    <row r="22" spans="1:5" ht="20.100000000000001" customHeight="1">
      <c r="A22" s="248"/>
      <c r="B22" s="107">
        <v>42515</v>
      </c>
      <c r="C22" s="273" t="s">
        <v>96</v>
      </c>
      <c r="D22" s="274"/>
      <c r="E22" s="98">
        <v>205000</v>
      </c>
    </row>
    <row r="23" spans="1:5" ht="20.100000000000001" customHeight="1">
      <c r="A23" s="248"/>
      <c r="B23" s="21">
        <v>42520</v>
      </c>
      <c r="C23" s="275" t="s">
        <v>123</v>
      </c>
      <c r="D23" s="276"/>
      <c r="E23" s="37">
        <v>360000</v>
      </c>
    </row>
    <row r="24" spans="1:5" ht="20.100000000000001" customHeight="1">
      <c r="A24" s="231"/>
      <c r="B24" s="60" t="s">
        <v>54</v>
      </c>
      <c r="C24" s="234" t="s">
        <v>93</v>
      </c>
      <c r="D24" s="235"/>
      <c r="E24" s="90">
        <f>SUM(E19:E23)</f>
        <v>1120000</v>
      </c>
    </row>
    <row r="25" spans="1:5" ht="20.100000000000001" customHeight="1">
      <c r="A25" s="229" t="s">
        <v>59</v>
      </c>
      <c r="B25" s="35">
        <v>42494</v>
      </c>
      <c r="C25" s="267" t="s">
        <v>124</v>
      </c>
      <c r="D25" s="271"/>
      <c r="E25" s="106">
        <v>243000</v>
      </c>
    </row>
    <row r="26" spans="1:5" ht="20.100000000000001" customHeight="1">
      <c r="A26" s="249"/>
      <c r="B26" s="107">
        <v>42508</v>
      </c>
      <c r="C26" s="232" t="s">
        <v>125</v>
      </c>
      <c r="D26" s="233"/>
      <c r="E26" s="93">
        <v>400000</v>
      </c>
    </row>
    <row r="27" spans="1:5" ht="20.100000000000001" customHeight="1">
      <c r="A27" s="249"/>
      <c r="B27" s="107">
        <v>42510</v>
      </c>
      <c r="C27" s="232" t="s">
        <v>126</v>
      </c>
      <c r="D27" s="233"/>
      <c r="E27" s="93">
        <v>279000</v>
      </c>
    </row>
    <row r="28" spans="1:5" ht="20.100000000000001" customHeight="1">
      <c r="A28" s="249"/>
      <c r="B28" s="107">
        <v>42517</v>
      </c>
      <c r="C28" s="232" t="s">
        <v>127</v>
      </c>
      <c r="D28" s="233"/>
      <c r="E28" s="93">
        <v>76000</v>
      </c>
    </row>
    <row r="29" spans="1:5" ht="20.100000000000001" customHeight="1">
      <c r="A29" s="249"/>
      <c r="B29" s="21">
        <v>42521</v>
      </c>
      <c r="C29" s="245" t="s">
        <v>128</v>
      </c>
      <c r="D29" s="272"/>
      <c r="E29" s="94">
        <v>144000</v>
      </c>
    </row>
    <row r="30" spans="1:5" ht="20.100000000000001" customHeight="1">
      <c r="A30" s="250"/>
      <c r="B30" s="60" t="s">
        <v>54</v>
      </c>
      <c r="C30" s="234" t="s">
        <v>93</v>
      </c>
      <c r="D30" s="235"/>
      <c r="E30" s="90">
        <f>SUM(E25:E29)</f>
        <v>1142000</v>
      </c>
    </row>
    <row r="31" spans="1:5" ht="13.5">
      <c r="A31" s="265" t="s">
        <v>110</v>
      </c>
      <c r="B31" s="35">
        <v>42506</v>
      </c>
      <c r="C31" s="267" t="s">
        <v>66</v>
      </c>
      <c r="D31" s="268"/>
      <c r="E31" s="106">
        <v>33000</v>
      </c>
    </row>
    <row r="32" spans="1:5" ht="13.5">
      <c r="A32" s="220"/>
      <c r="B32" s="31">
        <v>42509</v>
      </c>
      <c r="C32" s="224" t="s">
        <v>66</v>
      </c>
      <c r="D32" s="225"/>
      <c r="E32" s="98">
        <v>384000</v>
      </c>
    </row>
    <row r="33" spans="1:5" ht="13.5">
      <c r="A33" s="220"/>
      <c r="B33" s="31">
        <v>42515</v>
      </c>
      <c r="C33" s="269" t="s">
        <v>67</v>
      </c>
      <c r="D33" s="270"/>
      <c r="E33" s="98">
        <v>350000</v>
      </c>
    </row>
    <row r="34" spans="1:5" ht="13.5">
      <c r="A34" s="249"/>
      <c r="B34" s="27">
        <v>42521</v>
      </c>
      <c r="C34" s="227" t="s">
        <v>66</v>
      </c>
      <c r="D34" s="228"/>
      <c r="E34" s="37">
        <v>50000</v>
      </c>
    </row>
    <row r="35" spans="1:5" ht="13.5">
      <c r="A35" s="266"/>
      <c r="B35" s="59" t="s">
        <v>54</v>
      </c>
      <c r="C35" s="216" t="s">
        <v>112</v>
      </c>
      <c r="D35" s="218"/>
      <c r="E35" s="100">
        <f>SUM(E31:E34)</f>
        <v>817000</v>
      </c>
    </row>
    <row r="36" spans="1:5" ht="13.5">
      <c r="A36" s="216" t="s">
        <v>69</v>
      </c>
      <c r="B36" s="217"/>
      <c r="C36" s="216" t="s">
        <v>129</v>
      </c>
      <c r="D36" s="218"/>
      <c r="E36" s="100">
        <f>SUM(E35,E30,E24,E18)</f>
        <v>4747000</v>
      </c>
    </row>
  </sheetData>
  <mergeCells count="37">
    <mergeCell ref="A13:A18"/>
    <mergeCell ref="C13:D13"/>
    <mergeCell ref="C14:D14"/>
    <mergeCell ref="C15:D15"/>
    <mergeCell ref="C20:D20"/>
    <mergeCell ref="C21:D21"/>
    <mergeCell ref="A19:A24"/>
    <mergeCell ref="A25:A30"/>
    <mergeCell ref="A1:E1"/>
    <mergeCell ref="A4:C4"/>
    <mergeCell ref="A8:C8"/>
    <mergeCell ref="A9:C9"/>
    <mergeCell ref="C12:D12"/>
    <mergeCell ref="A5:C5"/>
    <mergeCell ref="A6:C6"/>
    <mergeCell ref="A7:C7"/>
    <mergeCell ref="C18:D18"/>
    <mergeCell ref="C22:D22"/>
    <mergeCell ref="C23:D23"/>
    <mergeCell ref="C19:D19"/>
    <mergeCell ref="C16:D16"/>
    <mergeCell ref="C17:D17"/>
    <mergeCell ref="C30:D30"/>
    <mergeCell ref="C24:D24"/>
    <mergeCell ref="C25:D25"/>
    <mergeCell ref="C26:D26"/>
    <mergeCell ref="C27:D27"/>
    <mergeCell ref="C28:D28"/>
    <mergeCell ref="C29:D29"/>
    <mergeCell ref="A36:B36"/>
    <mergeCell ref="C36:D36"/>
    <mergeCell ref="A31:A35"/>
    <mergeCell ref="C31:D31"/>
    <mergeCell ref="C32:D32"/>
    <mergeCell ref="C33:D33"/>
    <mergeCell ref="C34:D34"/>
    <mergeCell ref="C35:D35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9"/>
  <sheetViews>
    <sheetView workbookViewId="0">
      <selection activeCell="H7" sqref="H7"/>
    </sheetView>
  </sheetViews>
  <sheetFormatPr defaultRowHeight="12.75"/>
  <cols>
    <col min="1" max="5" width="18.125" style="1" customWidth="1"/>
    <col min="6" max="16384" width="9" style="1"/>
  </cols>
  <sheetData>
    <row r="1" spans="1:7" ht="27">
      <c r="A1" s="158" t="s">
        <v>130</v>
      </c>
      <c r="B1" s="159"/>
      <c r="C1" s="159"/>
      <c r="D1" s="159"/>
      <c r="E1" s="160"/>
    </row>
    <row r="2" spans="1:7" ht="20.100000000000001" customHeight="1">
      <c r="A2" s="2"/>
      <c r="B2" s="3"/>
      <c r="C2" s="2"/>
      <c r="D2" s="2"/>
      <c r="E2" s="2"/>
    </row>
    <row r="3" spans="1:7" ht="20.100000000000001" customHeight="1">
      <c r="A3" s="4" t="s">
        <v>4</v>
      </c>
      <c r="B3" s="3"/>
      <c r="C3" s="2"/>
      <c r="D3" s="2"/>
      <c r="E3" s="5" t="s">
        <v>5</v>
      </c>
    </row>
    <row r="4" spans="1:7" ht="20.100000000000001" customHeight="1">
      <c r="A4" s="252" t="s">
        <v>6</v>
      </c>
      <c r="B4" s="253"/>
      <c r="C4" s="254"/>
      <c r="D4" s="58" t="s">
        <v>7</v>
      </c>
      <c r="E4" s="48" t="s">
        <v>8</v>
      </c>
    </row>
    <row r="5" spans="1:7" ht="20.100000000000001" customHeight="1">
      <c r="A5" s="259" t="s">
        <v>9</v>
      </c>
      <c r="B5" s="260"/>
      <c r="C5" s="261"/>
      <c r="D5" s="76" t="str">
        <f>C19</f>
        <v>6건</v>
      </c>
      <c r="E5" s="101">
        <f>E19</f>
        <v>2078300</v>
      </c>
    </row>
    <row r="6" spans="1:7" ht="20.100000000000001" customHeight="1">
      <c r="A6" s="262" t="s">
        <v>10</v>
      </c>
      <c r="B6" s="263"/>
      <c r="C6" s="264"/>
      <c r="D6" s="78" t="str">
        <f>C24</f>
        <v>4건</v>
      </c>
      <c r="E6" s="102">
        <f>E24</f>
        <v>1632000</v>
      </c>
    </row>
    <row r="7" spans="1:7" ht="20.100000000000001" customHeight="1">
      <c r="A7" s="262" t="s">
        <v>11</v>
      </c>
      <c r="B7" s="263"/>
      <c r="C7" s="264"/>
      <c r="D7" s="78" t="str">
        <f>C31</f>
        <v>6건</v>
      </c>
      <c r="E7" s="102">
        <f>E31</f>
        <v>1742020</v>
      </c>
    </row>
    <row r="8" spans="1:7" ht="20.100000000000001" customHeight="1">
      <c r="A8" s="255" t="s">
        <v>87</v>
      </c>
      <c r="B8" s="256"/>
      <c r="C8" s="257"/>
      <c r="D8" s="80" t="str">
        <f>C36</f>
        <v>4건</v>
      </c>
      <c r="E8" s="103">
        <f>E36</f>
        <v>846000</v>
      </c>
    </row>
    <row r="9" spans="1:7" ht="20.100000000000001" customHeight="1">
      <c r="A9" s="216" t="s">
        <v>13</v>
      </c>
      <c r="B9" s="258"/>
      <c r="C9" s="218"/>
      <c r="D9" s="59" t="str">
        <f>C37</f>
        <v>20건</v>
      </c>
      <c r="E9" s="100">
        <f>SUM(E5:E8)</f>
        <v>6298320</v>
      </c>
    </row>
    <row r="10" spans="1:7" ht="20.100000000000001" customHeight="1">
      <c r="A10" s="2"/>
      <c r="B10" s="3"/>
      <c r="C10" s="2"/>
      <c r="D10" s="2"/>
      <c r="E10" s="2"/>
    </row>
    <row r="11" spans="1:7" ht="20.100000000000001" customHeight="1">
      <c r="A11" s="4" t="s">
        <v>14</v>
      </c>
      <c r="B11" s="3"/>
      <c r="C11" s="2"/>
      <c r="D11" s="2"/>
      <c r="E11" s="2"/>
    </row>
    <row r="12" spans="1:7" ht="20.100000000000001" customHeight="1">
      <c r="A12" s="58" t="s">
        <v>15</v>
      </c>
      <c r="B12" s="58" t="s">
        <v>16</v>
      </c>
      <c r="C12" s="299" t="s">
        <v>17</v>
      </c>
      <c r="D12" s="299"/>
      <c r="E12" s="58" t="s">
        <v>18</v>
      </c>
    </row>
    <row r="13" spans="1:7" ht="20.100000000000001" customHeight="1">
      <c r="A13" s="229" t="s">
        <v>19</v>
      </c>
      <c r="B13" s="41">
        <v>42524</v>
      </c>
      <c r="C13" s="294" t="s">
        <v>131</v>
      </c>
      <c r="D13" s="294"/>
      <c r="E13" s="45">
        <v>496000</v>
      </c>
    </row>
    <row r="14" spans="1:7" ht="20.100000000000001" customHeight="1">
      <c r="A14" s="230"/>
      <c r="B14" s="39">
        <v>42528</v>
      </c>
      <c r="C14" s="294" t="s">
        <v>132</v>
      </c>
      <c r="D14" s="294"/>
      <c r="E14" s="42">
        <v>200000</v>
      </c>
      <c r="G14" s="105"/>
    </row>
    <row r="15" spans="1:7" ht="20.100000000000001" customHeight="1">
      <c r="A15" s="230"/>
      <c r="B15" s="39">
        <v>42535</v>
      </c>
      <c r="C15" s="294" t="s">
        <v>133</v>
      </c>
      <c r="D15" s="294"/>
      <c r="E15" s="45">
        <v>297500</v>
      </c>
    </row>
    <row r="16" spans="1:7" ht="20.100000000000001" customHeight="1">
      <c r="A16" s="230"/>
      <c r="B16" s="41">
        <v>42541</v>
      </c>
      <c r="C16" s="297" t="s">
        <v>134</v>
      </c>
      <c r="D16" s="297"/>
      <c r="E16" s="45">
        <v>400000</v>
      </c>
    </row>
    <row r="17" spans="1:10" ht="20.100000000000001" customHeight="1">
      <c r="A17" s="230"/>
      <c r="B17" s="41">
        <v>42542</v>
      </c>
      <c r="C17" s="296" t="s">
        <v>135</v>
      </c>
      <c r="D17" s="296"/>
      <c r="E17" s="43">
        <v>490000</v>
      </c>
    </row>
    <row r="18" spans="1:10" ht="20.100000000000001" customHeight="1">
      <c r="A18" s="287"/>
      <c r="B18" s="41">
        <v>42545</v>
      </c>
      <c r="C18" s="296" t="s">
        <v>136</v>
      </c>
      <c r="D18" s="296"/>
      <c r="E18" s="43">
        <v>194800</v>
      </c>
    </row>
    <row r="19" spans="1:10" ht="20.100000000000001" customHeight="1">
      <c r="A19" s="288"/>
      <c r="B19" s="61" t="s">
        <v>54</v>
      </c>
      <c r="C19" s="301" t="s">
        <v>137</v>
      </c>
      <c r="D19" s="301"/>
      <c r="E19" s="44">
        <f>SUM(E13:E18)</f>
        <v>2078300</v>
      </c>
    </row>
    <row r="20" spans="1:10" ht="20.100000000000001" customHeight="1">
      <c r="A20" s="289" t="s">
        <v>138</v>
      </c>
      <c r="B20" s="41">
        <v>42523</v>
      </c>
      <c r="C20" s="297" t="s">
        <v>139</v>
      </c>
      <c r="D20" s="297"/>
      <c r="E20" s="45">
        <v>490000</v>
      </c>
    </row>
    <row r="21" spans="1:10" ht="20.100000000000001" customHeight="1">
      <c r="A21" s="290"/>
      <c r="B21" s="41">
        <v>42529</v>
      </c>
      <c r="C21" s="294" t="s">
        <v>140</v>
      </c>
      <c r="D21" s="294"/>
      <c r="E21" s="45">
        <v>170000</v>
      </c>
    </row>
    <row r="22" spans="1:10" ht="20.100000000000001" customHeight="1">
      <c r="A22" s="291"/>
      <c r="B22" s="41">
        <v>42530</v>
      </c>
      <c r="C22" s="294" t="s">
        <v>141</v>
      </c>
      <c r="D22" s="294"/>
      <c r="E22" s="45">
        <v>490000</v>
      </c>
    </row>
    <row r="23" spans="1:10" ht="20.100000000000001" customHeight="1">
      <c r="A23" s="291"/>
      <c r="B23" s="41">
        <v>42537</v>
      </c>
      <c r="C23" s="294" t="s">
        <v>142</v>
      </c>
      <c r="D23" s="294"/>
      <c r="E23" s="45">
        <v>482000</v>
      </c>
    </row>
    <row r="24" spans="1:10" ht="20.100000000000001" customHeight="1">
      <c r="A24" s="292"/>
      <c r="B24" s="60" t="s">
        <v>54</v>
      </c>
      <c r="C24" s="298" t="s">
        <v>112</v>
      </c>
      <c r="D24" s="298"/>
      <c r="E24" s="44">
        <f>SUM(E20:E23)</f>
        <v>1632000</v>
      </c>
    </row>
    <row r="25" spans="1:10" ht="20.100000000000001" customHeight="1">
      <c r="A25" s="184" t="s">
        <v>59</v>
      </c>
      <c r="B25" s="39">
        <v>42523</v>
      </c>
      <c r="C25" s="294" t="s">
        <v>143</v>
      </c>
      <c r="D25" s="294"/>
      <c r="E25" s="45">
        <v>132000</v>
      </c>
    </row>
    <row r="26" spans="1:10" ht="20.100000000000001" customHeight="1">
      <c r="A26" s="185"/>
      <c r="B26" s="39">
        <v>42530</v>
      </c>
      <c r="C26" s="294" t="s">
        <v>144</v>
      </c>
      <c r="D26" s="294"/>
      <c r="E26" s="42">
        <v>378800</v>
      </c>
    </row>
    <row r="27" spans="1:10" ht="20.100000000000001" customHeight="1">
      <c r="A27" s="185"/>
      <c r="B27" s="40">
        <v>42531</v>
      </c>
      <c r="C27" s="296" t="s">
        <v>145</v>
      </c>
      <c r="D27" s="296"/>
      <c r="E27" s="43">
        <v>115000</v>
      </c>
    </row>
    <row r="28" spans="1:10" ht="20.100000000000001" customHeight="1">
      <c r="A28" s="185"/>
      <c r="B28" s="41">
        <v>42535</v>
      </c>
      <c r="C28" s="296" t="s">
        <v>144</v>
      </c>
      <c r="D28" s="296"/>
      <c r="E28" s="43">
        <v>400000</v>
      </c>
      <c r="G28" s="108"/>
      <c r="H28" s="293"/>
      <c r="I28" s="293"/>
      <c r="J28" s="109"/>
    </row>
    <row r="29" spans="1:10" ht="20.100000000000001" customHeight="1">
      <c r="A29" s="185"/>
      <c r="B29" s="40">
        <v>42541</v>
      </c>
      <c r="C29" s="296" t="s">
        <v>108</v>
      </c>
      <c r="D29" s="296"/>
      <c r="E29" s="43">
        <v>226220</v>
      </c>
      <c r="G29" s="110"/>
      <c r="H29" s="111"/>
      <c r="I29" s="112"/>
      <c r="J29" s="109"/>
    </row>
    <row r="30" spans="1:10" ht="20.100000000000001" customHeight="1">
      <c r="A30" s="185"/>
      <c r="B30" s="41">
        <v>42544</v>
      </c>
      <c r="C30" s="57" t="s">
        <v>128</v>
      </c>
      <c r="D30" s="113"/>
      <c r="E30" s="43">
        <v>490000</v>
      </c>
      <c r="G30" s="114"/>
      <c r="H30" s="293"/>
      <c r="I30" s="293"/>
      <c r="J30" s="109"/>
    </row>
    <row r="31" spans="1:10" ht="20.100000000000001" customHeight="1">
      <c r="A31" s="186"/>
      <c r="B31" s="60" t="s">
        <v>54</v>
      </c>
      <c r="C31" s="298" t="s">
        <v>137</v>
      </c>
      <c r="D31" s="298"/>
      <c r="E31" s="44">
        <f>SUM(E25:E30)</f>
        <v>1742020</v>
      </c>
      <c r="G31" s="115"/>
      <c r="H31" s="115"/>
      <c r="I31" s="115"/>
      <c r="J31" s="115"/>
    </row>
    <row r="32" spans="1:10" ht="20.100000000000001" customHeight="1">
      <c r="A32" s="131" t="s">
        <v>146</v>
      </c>
      <c r="B32" s="39">
        <v>42534</v>
      </c>
      <c r="C32" s="294" t="s">
        <v>66</v>
      </c>
      <c r="D32" s="295"/>
      <c r="E32" s="45">
        <v>385000</v>
      </c>
      <c r="G32" s="116"/>
      <c r="H32" s="282"/>
      <c r="I32" s="283"/>
      <c r="J32" s="117"/>
    </row>
    <row r="33" spans="1:10" ht="20.100000000000001" customHeight="1">
      <c r="A33" s="280"/>
      <c r="B33" s="39">
        <v>42536</v>
      </c>
      <c r="C33" s="294" t="s">
        <v>1</v>
      </c>
      <c r="D33" s="295"/>
      <c r="E33" s="45">
        <v>30000</v>
      </c>
      <c r="G33" s="116"/>
      <c r="H33" s="282"/>
      <c r="I33" s="283"/>
      <c r="J33" s="117"/>
    </row>
    <row r="34" spans="1:10" ht="20.100000000000001" customHeight="1">
      <c r="A34" s="280"/>
      <c r="B34" s="39">
        <v>42537</v>
      </c>
      <c r="C34" s="300" t="s">
        <v>2</v>
      </c>
      <c r="D34" s="300"/>
      <c r="E34" s="45">
        <v>386000</v>
      </c>
    </row>
    <row r="35" spans="1:10" ht="20.100000000000001" customHeight="1">
      <c r="A35" s="280"/>
      <c r="B35" s="39">
        <v>42537</v>
      </c>
      <c r="C35" s="300" t="s">
        <v>1</v>
      </c>
      <c r="D35" s="300"/>
      <c r="E35" s="45">
        <v>45000</v>
      </c>
    </row>
    <row r="36" spans="1:10" ht="20.100000000000001" customHeight="1">
      <c r="A36" s="281"/>
      <c r="B36" s="59" t="s">
        <v>54</v>
      </c>
      <c r="C36" s="284" t="s">
        <v>112</v>
      </c>
      <c r="D36" s="284"/>
      <c r="E36" s="30">
        <f>SUM(E32:E35)</f>
        <v>846000</v>
      </c>
    </row>
    <row r="37" spans="1:10" ht="19.5" customHeight="1">
      <c r="A37" s="285" t="s">
        <v>147</v>
      </c>
      <c r="B37" s="286"/>
      <c r="C37" s="216" t="s">
        <v>148</v>
      </c>
      <c r="D37" s="218"/>
      <c r="E37" s="100">
        <f>SUM(E36,E31,E24,E19)</f>
        <v>6298320</v>
      </c>
    </row>
    <row r="38" spans="1:10">
      <c r="A38" s="118"/>
      <c r="B38" s="118"/>
      <c r="C38" s="118"/>
      <c r="D38" s="118"/>
      <c r="E38" s="118"/>
    </row>
    <row r="39" spans="1:10">
      <c r="B39" s="118"/>
      <c r="C39" s="118"/>
      <c r="D39" s="118"/>
      <c r="E39" s="118"/>
    </row>
  </sheetData>
  <mergeCells count="41">
    <mergeCell ref="C31:D31"/>
    <mergeCell ref="C14:D14"/>
    <mergeCell ref="C16:D16"/>
    <mergeCell ref="C17:D17"/>
    <mergeCell ref="C18:D18"/>
    <mergeCell ref="C19:D19"/>
    <mergeCell ref="C15:D15"/>
    <mergeCell ref="A1:E1"/>
    <mergeCell ref="A4:C4"/>
    <mergeCell ref="A8:C8"/>
    <mergeCell ref="A9:C9"/>
    <mergeCell ref="C12:D12"/>
    <mergeCell ref="A7:C7"/>
    <mergeCell ref="A5:C5"/>
    <mergeCell ref="A6:C6"/>
    <mergeCell ref="A13:A19"/>
    <mergeCell ref="A20:A24"/>
    <mergeCell ref="A25:A31"/>
    <mergeCell ref="H28:I28"/>
    <mergeCell ref="H30:I30"/>
    <mergeCell ref="C28:D28"/>
    <mergeCell ref="C20:D20"/>
    <mergeCell ref="C21:D21"/>
    <mergeCell ref="C22:D22"/>
    <mergeCell ref="C26:D26"/>
    <mergeCell ref="C27:D27"/>
    <mergeCell ref="C23:D23"/>
    <mergeCell ref="C24:D24"/>
    <mergeCell ref="C25:D25"/>
    <mergeCell ref="C29:D29"/>
    <mergeCell ref="C13:D13"/>
    <mergeCell ref="A32:A36"/>
    <mergeCell ref="H32:I32"/>
    <mergeCell ref="H33:I33"/>
    <mergeCell ref="C36:D36"/>
    <mergeCell ref="A37:B37"/>
    <mergeCell ref="C37:D37"/>
    <mergeCell ref="C32:D32"/>
    <mergeCell ref="C35:D35"/>
    <mergeCell ref="C34:D34"/>
    <mergeCell ref="C33:D33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6"/>
  <sheetViews>
    <sheetView workbookViewId="0">
      <selection activeCell="G13" sqref="G13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58" t="s">
        <v>149</v>
      </c>
      <c r="B1" s="159"/>
      <c r="C1" s="159"/>
      <c r="D1" s="159"/>
      <c r="E1" s="160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161" t="s">
        <v>6</v>
      </c>
      <c r="B4" s="162"/>
      <c r="C4" s="163"/>
      <c r="D4" s="10" t="s">
        <v>7</v>
      </c>
      <c r="E4" s="11" t="s">
        <v>8</v>
      </c>
    </row>
    <row r="5" spans="1:5" ht="20.100000000000001" customHeight="1">
      <c r="A5" s="170" t="s">
        <v>9</v>
      </c>
      <c r="B5" s="171"/>
      <c r="C5" s="172"/>
      <c r="D5" s="12" t="str">
        <f>C20</f>
        <v>7건</v>
      </c>
      <c r="E5" s="119" t="s">
        <v>150</v>
      </c>
    </row>
    <row r="6" spans="1:5" ht="20.100000000000001" customHeight="1">
      <c r="A6" s="173" t="s">
        <v>10</v>
      </c>
      <c r="B6" s="174"/>
      <c r="C6" s="175"/>
      <c r="D6" s="9" t="str">
        <f>C30</f>
        <v>9건</v>
      </c>
      <c r="E6" s="120" t="s">
        <v>151</v>
      </c>
    </row>
    <row r="7" spans="1:5" ht="20.100000000000001" customHeight="1">
      <c r="A7" s="173" t="s">
        <v>11</v>
      </c>
      <c r="B7" s="174"/>
      <c r="C7" s="175"/>
      <c r="D7" s="9" t="str">
        <f>C39</f>
        <v>8건</v>
      </c>
      <c r="E7" s="120" t="s">
        <v>152</v>
      </c>
    </row>
    <row r="8" spans="1:5" ht="20.100000000000001" customHeight="1">
      <c r="A8" s="164" t="s">
        <v>12</v>
      </c>
      <c r="B8" s="165"/>
      <c r="C8" s="166"/>
      <c r="D8" s="7" t="str">
        <f>C42</f>
        <v>2건</v>
      </c>
      <c r="E8" s="121" t="s">
        <v>153</v>
      </c>
    </row>
    <row r="9" spans="1:5" ht="20.100000000000001" customHeight="1">
      <c r="A9" s="134" t="s">
        <v>13</v>
      </c>
      <c r="B9" s="167"/>
      <c r="C9" s="168"/>
      <c r="D9" s="15" t="str">
        <f>C43</f>
        <v>19건</v>
      </c>
      <c r="E9" s="122" t="s">
        <v>154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20.100000000000001" customHeight="1">
      <c r="A12" s="58" t="s">
        <v>15</v>
      </c>
      <c r="B12" s="58" t="s">
        <v>16</v>
      </c>
      <c r="C12" s="161" t="s">
        <v>17</v>
      </c>
      <c r="D12" s="169"/>
      <c r="E12" s="58" t="s">
        <v>18</v>
      </c>
    </row>
    <row r="13" spans="1:5" ht="20.100000000000001" customHeight="1">
      <c r="A13" s="184" t="s">
        <v>19</v>
      </c>
      <c r="B13" s="32" t="s">
        <v>155</v>
      </c>
      <c r="C13" s="180" t="s">
        <v>156</v>
      </c>
      <c r="D13" s="208"/>
      <c r="E13" s="33">
        <v>485000</v>
      </c>
    </row>
    <row r="14" spans="1:5" ht="20.100000000000001" customHeight="1">
      <c r="A14" s="185"/>
      <c r="B14" s="31" t="s">
        <v>157</v>
      </c>
      <c r="C14" s="214" t="s">
        <v>158</v>
      </c>
      <c r="D14" s="302"/>
      <c r="E14" s="62">
        <v>260000</v>
      </c>
    </row>
    <row r="15" spans="1:5" ht="20.100000000000001" customHeight="1">
      <c r="A15" s="185"/>
      <c r="B15" s="31" t="s">
        <v>157</v>
      </c>
      <c r="C15" s="214" t="s">
        <v>159</v>
      </c>
      <c r="D15" s="302"/>
      <c r="E15" s="62">
        <v>129000</v>
      </c>
    </row>
    <row r="16" spans="1:5" ht="20.100000000000001" customHeight="1">
      <c r="A16" s="185"/>
      <c r="B16" s="31" t="s">
        <v>160</v>
      </c>
      <c r="C16" s="214" t="s">
        <v>161</v>
      </c>
      <c r="D16" s="302"/>
      <c r="E16" s="62">
        <v>630000</v>
      </c>
    </row>
    <row r="17" spans="1:5" ht="20.100000000000001" customHeight="1">
      <c r="A17" s="185"/>
      <c r="B17" s="31" t="s">
        <v>162</v>
      </c>
      <c r="C17" s="214" t="s">
        <v>163</v>
      </c>
      <c r="D17" s="302"/>
      <c r="E17" s="62">
        <v>155000</v>
      </c>
    </row>
    <row r="18" spans="1:5" ht="20.100000000000001" customHeight="1">
      <c r="A18" s="185"/>
      <c r="B18" s="31" t="s">
        <v>164</v>
      </c>
      <c r="C18" s="214" t="s">
        <v>165</v>
      </c>
      <c r="D18" s="302"/>
      <c r="E18" s="62">
        <v>100000</v>
      </c>
    </row>
    <row r="19" spans="1:5" ht="20.100000000000001" customHeight="1">
      <c r="A19" s="185"/>
      <c r="B19" s="8" t="s">
        <v>166</v>
      </c>
      <c r="C19" s="214" t="s">
        <v>167</v>
      </c>
      <c r="D19" s="302"/>
      <c r="E19" s="18">
        <v>571000</v>
      </c>
    </row>
    <row r="20" spans="1:5" ht="20.100000000000001" customHeight="1">
      <c r="A20" s="207"/>
      <c r="B20" s="19" t="s">
        <v>54</v>
      </c>
      <c r="C20" s="178" t="s">
        <v>103</v>
      </c>
      <c r="D20" s="179"/>
      <c r="E20" s="123" t="s">
        <v>168</v>
      </c>
    </row>
    <row r="21" spans="1:5" ht="20.100000000000001" customHeight="1">
      <c r="A21" s="149" t="s">
        <v>56</v>
      </c>
      <c r="B21" s="21" t="s">
        <v>169</v>
      </c>
      <c r="C21" s="182" t="s">
        <v>170</v>
      </c>
      <c r="D21" s="183"/>
      <c r="E21" s="22">
        <v>292000</v>
      </c>
    </row>
    <row r="22" spans="1:5" ht="20.100000000000001" customHeight="1">
      <c r="A22" s="132"/>
      <c r="B22" s="21" t="s">
        <v>171</v>
      </c>
      <c r="C22" s="303" t="s">
        <v>172</v>
      </c>
      <c r="D22" s="304"/>
      <c r="E22" s="22">
        <v>175000</v>
      </c>
    </row>
    <row r="23" spans="1:5" ht="20.100000000000001" customHeight="1">
      <c r="A23" s="132"/>
      <c r="B23" s="21" t="s">
        <v>173</v>
      </c>
      <c r="C23" s="303" t="s">
        <v>174</v>
      </c>
      <c r="D23" s="304"/>
      <c r="E23" s="22">
        <v>142000</v>
      </c>
    </row>
    <row r="24" spans="1:5" ht="20.100000000000001" customHeight="1">
      <c r="A24" s="132"/>
      <c r="B24" s="21" t="s">
        <v>175</v>
      </c>
      <c r="C24" s="303" t="s">
        <v>176</v>
      </c>
      <c r="D24" s="304"/>
      <c r="E24" s="22">
        <v>72000</v>
      </c>
    </row>
    <row r="25" spans="1:5" ht="20.100000000000001" customHeight="1">
      <c r="A25" s="132"/>
      <c r="B25" s="21" t="s">
        <v>160</v>
      </c>
      <c r="C25" s="303" t="s">
        <v>177</v>
      </c>
      <c r="D25" s="304"/>
      <c r="E25" s="22">
        <v>348000</v>
      </c>
    </row>
    <row r="26" spans="1:5" ht="20.100000000000001" customHeight="1">
      <c r="A26" s="132"/>
      <c r="B26" s="21" t="s">
        <v>162</v>
      </c>
      <c r="C26" s="303" t="s">
        <v>172</v>
      </c>
      <c r="D26" s="304"/>
      <c r="E26" s="22">
        <v>435000</v>
      </c>
    </row>
    <row r="27" spans="1:5" ht="20.100000000000001" customHeight="1">
      <c r="A27" s="132"/>
      <c r="B27" s="21" t="s">
        <v>178</v>
      </c>
      <c r="C27" s="303" t="s">
        <v>179</v>
      </c>
      <c r="D27" s="304"/>
      <c r="E27" s="22">
        <v>104000</v>
      </c>
    </row>
    <row r="28" spans="1:5" ht="20.100000000000001" customHeight="1">
      <c r="A28" s="132"/>
      <c r="B28" s="21" t="s">
        <v>180</v>
      </c>
      <c r="C28" s="303" t="s">
        <v>181</v>
      </c>
      <c r="D28" s="304"/>
      <c r="E28" s="22">
        <v>100000</v>
      </c>
    </row>
    <row r="29" spans="1:5" ht="20.100000000000001" customHeight="1">
      <c r="A29" s="132"/>
      <c r="B29" s="21" t="s">
        <v>182</v>
      </c>
      <c r="C29" s="303" t="s">
        <v>183</v>
      </c>
      <c r="D29" s="304"/>
      <c r="E29" s="22">
        <v>500000</v>
      </c>
    </row>
    <row r="30" spans="1:5" ht="20.100000000000001" customHeight="1">
      <c r="A30" s="207"/>
      <c r="B30" s="26" t="s">
        <v>54</v>
      </c>
      <c r="C30" s="176" t="s">
        <v>184</v>
      </c>
      <c r="D30" s="177"/>
      <c r="E30" s="123" t="s">
        <v>185</v>
      </c>
    </row>
    <row r="31" spans="1:5" ht="20.100000000000001" customHeight="1">
      <c r="A31" s="184" t="s">
        <v>59</v>
      </c>
      <c r="B31" s="27" t="s">
        <v>173</v>
      </c>
      <c r="C31" s="180" t="s">
        <v>186</v>
      </c>
      <c r="D31" s="208"/>
      <c r="E31" s="22">
        <v>150000</v>
      </c>
    </row>
    <row r="32" spans="1:5" ht="20.100000000000001" customHeight="1">
      <c r="A32" s="132"/>
      <c r="B32" s="27" t="s">
        <v>187</v>
      </c>
      <c r="C32" s="214" t="s">
        <v>188</v>
      </c>
      <c r="D32" s="302"/>
      <c r="E32" s="22">
        <v>89800</v>
      </c>
    </row>
    <row r="33" spans="1:5" ht="20.100000000000001" customHeight="1">
      <c r="A33" s="132"/>
      <c r="B33" s="21" t="s">
        <v>189</v>
      </c>
      <c r="C33" s="129" t="s">
        <v>190</v>
      </c>
      <c r="D33" s="130"/>
      <c r="E33" s="25">
        <v>195000</v>
      </c>
    </row>
    <row r="34" spans="1:5" ht="20.100000000000001" customHeight="1">
      <c r="A34" s="132"/>
      <c r="B34" s="21" t="s">
        <v>191</v>
      </c>
      <c r="C34" s="129" t="s">
        <v>192</v>
      </c>
      <c r="D34" s="130"/>
      <c r="E34" s="23">
        <v>69700</v>
      </c>
    </row>
    <row r="35" spans="1:5" ht="20.100000000000001" customHeight="1">
      <c r="A35" s="132"/>
      <c r="B35" s="21" t="s">
        <v>191</v>
      </c>
      <c r="C35" s="129" t="s">
        <v>193</v>
      </c>
      <c r="D35" s="130"/>
      <c r="E35" s="25">
        <v>234000</v>
      </c>
    </row>
    <row r="36" spans="1:5" ht="20.100000000000001" customHeight="1">
      <c r="A36" s="132"/>
      <c r="B36" s="21" t="s">
        <v>194</v>
      </c>
      <c r="C36" s="129" t="s">
        <v>195</v>
      </c>
      <c r="D36" s="130"/>
      <c r="E36" s="25">
        <v>64600</v>
      </c>
    </row>
    <row r="37" spans="1:5" ht="20.100000000000001" customHeight="1">
      <c r="A37" s="132"/>
      <c r="B37" s="21" t="s">
        <v>196</v>
      </c>
      <c r="C37" s="129" t="s">
        <v>197</v>
      </c>
      <c r="D37" s="130"/>
      <c r="E37" s="25">
        <v>350000</v>
      </c>
    </row>
    <row r="38" spans="1:5" ht="20.100000000000001" customHeight="1">
      <c r="A38" s="132"/>
      <c r="B38" s="21" t="s">
        <v>166</v>
      </c>
      <c r="C38" s="129" t="s">
        <v>198</v>
      </c>
      <c r="D38" s="130"/>
      <c r="E38" s="25">
        <v>254000</v>
      </c>
    </row>
    <row r="39" spans="1:5" ht="20.100000000000001" customHeight="1">
      <c r="A39" s="133"/>
      <c r="B39" s="26" t="s">
        <v>54</v>
      </c>
      <c r="C39" s="176" t="s">
        <v>199</v>
      </c>
      <c r="D39" s="177"/>
      <c r="E39" s="123" t="s">
        <v>200</v>
      </c>
    </row>
    <row r="40" spans="1:5" ht="20.100000000000001" customHeight="1">
      <c r="A40" s="131" t="s">
        <v>110</v>
      </c>
      <c r="B40" s="27" t="s">
        <v>201</v>
      </c>
      <c r="C40" s="180" t="s">
        <v>66</v>
      </c>
      <c r="D40" s="194"/>
      <c r="E40" s="22">
        <v>428000</v>
      </c>
    </row>
    <row r="41" spans="1:5" ht="20.100000000000001" customHeight="1">
      <c r="A41" s="132"/>
      <c r="B41" s="27" t="s">
        <v>201</v>
      </c>
      <c r="C41" s="195" t="s">
        <v>67</v>
      </c>
      <c r="D41" s="196"/>
      <c r="E41" s="23">
        <v>1437900</v>
      </c>
    </row>
    <row r="42" spans="1:5" ht="20.100000000000001" customHeight="1">
      <c r="A42" s="133"/>
      <c r="B42" s="28" t="s">
        <v>54</v>
      </c>
      <c r="C42" s="203" t="s">
        <v>68</v>
      </c>
      <c r="D42" s="204"/>
      <c r="E42" s="124" t="s">
        <v>202</v>
      </c>
    </row>
    <row r="43" spans="1:5" ht="20.100000000000001" customHeight="1">
      <c r="A43" s="134" t="s">
        <v>69</v>
      </c>
      <c r="B43" s="135"/>
      <c r="C43" s="134" t="s">
        <v>129</v>
      </c>
      <c r="D43" s="135"/>
      <c r="E43" s="38" t="s">
        <v>203</v>
      </c>
    </row>
    <row r="46" spans="1:5">
      <c r="E46" s="36"/>
    </row>
  </sheetData>
  <mergeCells count="44">
    <mergeCell ref="C21:D21"/>
    <mergeCell ref="C22:D22"/>
    <mergeCell ref="C23:D23"/>
    <mergeCell ref="C20:D20"/>
    <mergeCell ref="C13:D13"/>
    <mergeCell ref="C14:D14"/>
    <mergeCell ref="C15:D15"/>
    <mergeCell ref="C16:D16"/>
    <mergeCell ref="C17:D17"/>
    <mergeCell ref="C18:D18"/>
    <mergeCell ref="C19:D19"/>
    <mergeCell ref="A1:E1"/>
    <mergeCell ref="A4:C4"/>
    <mergeCell ref="A8:C8"/>
    <mergeCell ref="A9:C9"/>
    <mergeCell ref="C12:D12"/>
    <mergeCell ref="A5:C5"/>
    <mergeCell ref="A6:C6"/>
    <mergeCell ref="A7:C7"/>
    <mergeCell ref="C33:D33"/>
    <mergeCell ref="C34:D34"/>
    <mergeCell ref="C30:D30"/>
    <mergeCell ref="C24:D24"/>
    <mergeCell ref="C25:D25"/>
    <mergeCell ref="C27:D27"/>
    <mergeCell ref="C28:D28"/>
    <mergeCell ref="C29:D29"/>
    <mergeCell ref="C26:D26"/>
    <mergeCell ref="A43:B43"/>
    <mergeCell ref="C43:D43"/>
    <mergeCell ref="A13:A20"/>
    <mergeCell ref="A21:A30"/>
    <mergeCell ref="A31:A39"/>
    <mergeCell ref="C39:D39"/>
    <mergeCell ref="A40:A42"/>
    <mergeCell ref="C40:D40"/>
    <mergeCell ref="C41:D41"/>
    <mergeCell ref="C42:D42"/>
    <mergeCell ref="C35:D35"/>
    <mergeCell ref="C36:D36"/>
    <mergeCell ref="C37:D37"/>
    <mergeCell ref="C38:D38"/>
    <mergeCell ref="C31:D31"/>
    <mergeCell ref="C32:D32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8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A36" sqref="A36:A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58" t="s">
        <v>204</v>
      </c>
      <c r="B1" s="159"/>
      <c r="C1" s="159"/>
      <c r="D1" s="159"/>
      <c r="E1" s="160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161" t="s">
        <v>6</v>
      </c>
      <c r="B4" s="162"/>
      <c r="C4" s="163"/>
      <c r="D4" s="10" t="s">
        <v>7</v>
      </c>
      <c r="E4" s="11" t="s">
        <v>8</v>
      </c>
    </row>
    <row r="5" spans="1:5" ht="20.100000000000001" customHeight="1">
      <c r="A5" s="170" t="s">
        <v>9</v>
      </c>
      <c r="B5" s="171"/>
      <c r="C5" s="172"/>
      <c r="D5" s="12" t="str">
        <f>C21</f>
        <v>8건</v>
      </c>
      <c r="E5" s="13">
        <f>E21</f>
        <v>1375760</v>
      </c>
    </row>
    <row r="6" spans="1:5" ht="20.100000000000001" customHeight="1">
      <c r="A6" s="173" t="s">
        <v>10</v>
      </c>
      <c r="B6" s="174"/>
      <c r="C6" s="175"/>
      <c r="D6" s="9" t="str">
        <f>C28</f>
        <v>6건</v>
      </c>
      <c r="E6" s="6">
        <f>E28</f>
        <v>1163600</v>
      </c>
    </row>
    <row r="7" spans="1:5" ht="20.100000000000001" customHeight="1">
      <c r="A7" s="173" t="s">
        <v>11</v>
      </c>
      <c r="B7" s="174"/>
      <c r="C7" s="175"/>
      <c r="D7" s="9" t="str">
        <f>C35</f>
        <v>6건</v>
      </c>
      <c r="E7" s="6">
        <f>E35</f>
        <v>1267600</v>
      </c>
    </row>
    <row r="8" spans="1:5" ht="20.100000000000001" customHeight="1">
      <c r="A8" s="164" t="s">
        <v>12</v>
      </c>
      <c r="B8" s="165"/>
      <c r="C8" s="166"/>
      <c r="D8" s="7" t="str">
        <f>C38</f>
        <v>2건</v>
      </c>
      <c r="E8" s="14">
        <f>E38</f>
        <v>1210800</v>
      </c>
    </row>
    <row r="9" spans="1:5" ht="20.100000000000001" customHeight="1">
      <c r="A9" s="134" t="s">
        <v>13</v>
      </c>
      <c r="B9" s="167"/>
      <c r="C9" s="168"/>
      <c r="D9" s="15" t="str">
        <f>C39</f>
        <v>22건</v>
      </c>
      <c r="E9" s="16">
        <f>E39</f>
        <v>5017760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20.100000000000001" customHeight="1">
      <c r="A12" s="58" t="s">
        <v>15</v>
      </c>
      <c r="B12" s="58" t="s">
        <v>16</v>
      </c>
      <c r="C12" s="161" t="s">
        <v>17</v>
      </c>
      <c r="D12" s="169"/>
      <c r="E12" s="58" t="s">
        <v>18</v>
      </c>
    </row>
    <row r="13" spans="1:5" ht="20.100000000000001" customHeight="1">
      <c r="A13" s="184" t="s">
        <v>19</v>
      </c>
      <c r="B13" s="32" t="s">
        <v>205</v>
      </c>
      <c r="C13" s="180" t="s">
        <v>206</v>
      </c>
      <c r="D13" s="208"/>
      <c r="E13" s="33">
        <f>85000+26000</f>
        <v>111000</v>
      </c>
    </row>
    <row r="14" spans="1:5" ht="20.100000000000001" customHeight="1">
      <c r="A14" s="185"/>
      <c r="B14" s="31" t="s">
        <v>207</v>
      </c>
      <c r="C14" s="214" t="s">
        <v>208</v>
      </c>
      <c r="D14" s="302"/>
      <c r="E14" s="62">
        <f>22400+50000</f>
        <v>72400</v>
      </c>
    </row>
    <row r="15" spans="1:5" ht="20.100000000000001" customHeight="1">
      <c r="A15" s="185"/>
      <c r="B15" s="31" t="s">
        <v>209</v>
      </c>
      <c r="C15" s="214" t="s">
        <v>210</v>
      </c>
      <c r="D15" s="302"/>
      <c r="E15" s="62">
        <v>68000</v>
      </c>
    </row>
    <row r="16" spans="1:5" ht="20.100000000000001" customHeight="1">
      <c r="A16" s="185"/>
      <c r="B16" s="8" t="s">
        <v>211</v>
      </c>
      <c r="C16" s="201" t="s">
        <v>212</v>
      </c>
      <c r="D16" s="202"/>
      <c r="E16" s="62">
        <v>125000</v>
      </c>
    </row>
    <row r="17" spans="1:5" ht="20.100000000000001" customHeight="1">
      <c r="A17" s="185"/>
      <c r="B17" s="31" t="s">
        <v>213</v>
      </c>
      <c r="C17" s="214" t="s">
        <v>214</v>
      </c>
      <c r="D17" s="302"/>
      <c r="E17" s="34">
        <v>115000</v>
      </c>
    </row>
    <row r="18" spans="1:5" ht="20.100000000000001" customHeight="1">
      <c r="A18" s="185"/>
      <c r="B18" s="31" t="s">
        <v>215</v>
      </c>
      <c r="C18" s="214" t="s">
        <v>216</v>
      </c>
      <c r="D18" s="302"/>
      <c r="E18" s="62">
        <v>158045</v>
      </c>
    </row>
    <row r="19" spans="1:5" ht="20.100000000000001" customHeight="1">
      <c r="A19" s="185"/>
      <c r="B19" s="8" t="s">
        <v>217</v>
      </c>
      <c r="C19" s="201" t="s">
        <v>218</v>
      </c>
      <c r="D19" s="202"/>
      <c r="E19" s="18">
        <f>295368+369947</f>
        <v>665315</v>
      </c>
    </row>
    <row r="20" spans="1:5" ht="20.100000000000001" customHeight="1">
      <c r="A20" s="185"/>
      <c r="B20" s="17" t="s">
        <v>219</v>
      </c>
      <c r="C20" s="129" t="s">
        <v>220</v>
      </c>
      <c r="D20" s="130"/>
      <c r="E20" s="23">
        <v>61000</v>
      </c>
    </row>
    <row r="21" spans="1:5" ht="20.100000000000001" customHeight="1">
      <c r="A21" s="186"/>
      <c r="B21" s="19" t="s">
        <v>54</v>
      </c>
      <c r="C21" s="178" t="s">
        <v>199</v>
      </c>
      <c r="D21" s="179"/>
      <c r="E21" s="20">
        <f>SUM(E13:E20)</f>
        <v>1375760</v>
      </c>
    </row>
    <row r="22" spans="1:5" ht="20.100000000000001" customHeight="1">
      <c r="A22" s="305" t="s">
        <v>221</v>
      </c>
      <c r="B22" s="21">
        <v>42492</v>
      </c>
      <c r="C22" s="182" t="s">
        <v>222</v>
      </c>
      <c r="D22" s="183"/>
      <c r="E22" s="22">
        <v>280000</v>
      </c>
    </row>
    <row r="23" spans="1:5" ht="20.100000000000001" customHeight="1">
      <c r="A23" s="306"/>
      <c r="B23" s="21">
        <v>42492</v>
      </c>
      <c r="C23" s="303" t="s">
        <v>176</v>
      </c>
      <c r="D23" s="304"/>
      <c r="E23" s="22">
        <v>200000</v>
      </c>
    </row>
    <row r="24" spans="1:5" ht="20.100000000000001" customHeight="1">
      <c r="A24" s="306"/>
      <c r="B24" s="21" t="s">
        <v>223</v>
      </c>
      <c r="C24" s="154" t="s">
        <v>224</v>
      </c>
      <c r="D24" s="155"/>
      <c r="E24" s="22">
        <v>82000</v>
      </c>
    </row>
    <row r="25" spans="1:5" ht="20.100000000000001" customHeight="1">
      <c r="A25" s="308"/>
      <c r="B25" s="17" t="s">
        <v>225</v>
      </c>
      <c r="C25" s="129" t="s">
        <v>226</v>
      </c>
      <c r="D25" s="130"/>
      <c r="E25" s="23">
        <v>420000</v>
      </c>
    </row>
    <row r="26" spans="1:5" ht="20.100000000000001" customHeight="1">
      <c r="A26" s="308"/>
      <c r="B26" s="24" t="s">
        <v>213</v>
      </c>
      <c r="C26" s="129" t="s">
        <v>227</v>
      </c>
      <c r="D26" s="130"/>
      <c r="E26" s="25">
        <v>150000</v>
      </c>
    </row>
    <row r="27" spans="1:5" ht="20.100000000000001" customHeight="1">
      <c r="A27" s="308"/>
      <c r="B27" s="24" t="s">
        <v>228</v>
      </c>
      <c r="C27" s="129" t="s">
        <v>227</v>
      </c>
      <c r="D27" s="130"/>
      <c r="E27" s="25">
        <v>31600</v>
      </c>
    </row>
    <row r="28" spans="1:5" ht="20.100000000000001" customHeight="1">
      <c r="A28" s="309"/>
      <c r="B28" s="26" t="s">
        <v>54</v>
      </c>
      <c r="C28" s="176" t="s">
        <v>137</v>
      </c>
      <c r="D28" s="177"/>
      <c r="E28" s="20">
        <f>SUM(E22:E27)</f>
        <v>1163600</v>
      </c>
    </row>
    <row r="29" spans="1:5" ht="20.100000000000001" customHeight="1">
      <c r="A29" s="185" t="s">
        <v>229</v>
      </c>
      <c r="B29" s="27" t="s">
        <v>205</v>
      </c>
      <c r="C29" s="214" t="s">
        <v>230</v>
      </c>
      <c r="D29" s="302"/>
      <c r="E29" s="22">
        <v>285000</v>
      </c>
    </row>
    <row r="30" spans="1:5" ht="20.100000000000001" customHeight="1">
      <c r="A30" s="185"/>
      <c r="B30" s="27" t="s">
        <v>231</v>
      </c>
      <c r="C30" s="214" t="s">
        <v>232</v>
      </c>
      <c r="D30" s="302"/>
      <c r="E30" s="22">
        <v>208000</v>
      </c>
    </row>
    <row r="31" spans="1:5" ht="20.100000000000001" customHeight="1">
      <c r="A31" s="185"/>
      <c r="B31" s="27" t="s">
        <v>215</v>
      </c>
      <c r="C31" s="214" t="s">
        <v>233</v>
      </c>
      <c r="D31" s="302"/>
      <c r="E31" s="22">
        <f>65000+10000</f>
        <v>75000</v>
      </c>
    </row>
    <row r="32" spans="1:5" ht="20.100000000000001" customHeight="1">
      <c r="A32" s="306"/>
      <c r="B32" s="27" t="s">
        <v>217</v>
      </c>
      <c r="C32" s="214" t="s">
        <v>234</v>
      </c>
      <c r="D32" s="302"/>
      <c r="E32" s="22">
        <f>55000+16600</f>
        <v>71600</v>
      </c>
    </row>
    <row r="33" spans="1:5" ht="20.100000000000001" customHeight="1">
      <c r="A33" s="306"/>
      <c r="B33" s="21" t="s">
        <v>228</v>
      </c>
      <c r="C33" s="129" t="s">
        <v>235</v>
      </c>
      <c r="D33" s="130"/>
      <c r="E33" s="23">
        <v>272000</v>
      </c>
    </row>
    <row r="34" spans="1:5" ht="20.100000000000001" customHeight="1">
      <c r="A34" s="306"/>
      <c r="B34" s="21" t="s">
        <v>219</v>
      </c>
      <c r="C34" s="129" t="s">
        <v>236</v>
      </c>
      <c r="D34" s="130"/>
      <c r="E34" s="25">
        <f>164000+192000</f>
        <v>356000</v>
      </c>
    </row>
    <row r="35" spans="1:5" ht="20.100000000000001" customHeight="1">
      <c r="A35" s="307"/>
      <c r="B35" s="26" t="s">
        <v>54</v>
      </c>
      <c r="C35" s="176" t="s">
        <v>137</v>
      </c>
      <c r="D35" s="177"/>
      <c r="E35" s="20">
        <f>SUM(E29:E34)</f>
        <v>1267600</v>
      </c>
    </row>
    <row r="36" spans="1:5" ht="20.100000000000001" customHeight="1">
      <c r="A36" s="305" t="s">
        <v>237</v>
      </c>
      <c r="B36" s="27" t="s">
        <v>238</v>
      </c>
      <c r="C36" s="180" t="s">
        <v>66</v>
      </c>
      <c r="D36" s="194"/>
      <c r="E36" s="22">
        <v>481900</v>
      </c>
    </row>
    <row r="37" spans="1:5" ht="20.100000000000001" customHeight="1">
      <c r="A37" s="306"/>
      <c r="B37" s="27" t="s">
        <v>238</v>
      </c>
      <c r="C37" s="195" t="s">
        <v>67</v>
      </c>
      <c r="D37" s="196"/>
      <c r="E37" s="23">
        <v>728900</v>
      </c>
    </row>
    <row r="38" spans="1:5" ht="20.100000000000001" customHeight="1">
      <c r="A38" s="307"/>
      <c r="B38" s="28" t="s">
        <v>54</v>
      </c>
      <c r="C38" s="203" t="s">
        <v>68</v>
      </c>
      <c r="D38" s="204"/>
      <c r="E38" s="29">
        <f>SUM(E36:E37)</f>
        <v>1210800</v>
      </c>
    </row>
    <row r="39" spans="1:5" ht="20.100000000000001" customHeight="1">
      <c r="A39" s="134" t="s">
        <v>69</v>
      </c>
      <c r="B39" s="135"/>
      <c r="C39" s="134" t="s">
        <v>239</v>
      </c>
      <c r="D39" s="135"/>
      <c r="E39" s="30">
        <f>E21+E28+E35+E38</f>
        <v>5017760</v>
      </c>
    </row>
  </sheetData>
  <mergeCells count="40">
    <mergeCell ref="A1:E1"/>
    <mergeCell ref="A4:C4"/>
    <mergeCell ref="A8:C8"/>
    <mergeCell ref="A9:C9"/>
    <mergeCell ref="C12:D12"/>
    <mergeCell ref="A5:C5"/>
    <mergeCell ref="A6:C6"/>
    <mergeCell ref="A7:C7"/>
    <mergeCell ref="C30:D30"/>
    <mergeCell ref="C24:D24"/>
    <mergeCell ref="C19:D19"/>
    <mergeCell ref="C13:D13"/>
    <mergeCell ref="C14:D14"/>
    <mergeCell ref="C15:D15"/>
    <mergeCell ref="C16:D16"/>
    <mergeCell ref="C17:D17"/>
    <mergeCell ref="C18:D18"/>
    <mergeCell ref="C23:D23"/>
    <mergeCell ref="A22:A28"/>
    <mergeCell ref="C20:D20"/>
    <mergeCell ref="C21:D21"/>
    <mergeCell ref="C22:D22"/>
    <mergeCell ref="A13:A21"/>
    <mergeCell ref="C25:D25"/>
    <mergeCell ref="C26:D26"/>
    <mergeCell ref="C27:D27"/>
    <mergeCell ref="C28:D28"/>
    <mergeCell ref="C29:D29"/>
    <mergeCell ref="C38:D38"/>
    <mergeCell ref="C39:D39"/>
    <mergeCell ref="A36:A38"/>
    <mergeCell ref="A39:B39"/>
    <mergeCell ref="C31:D31"/>
    <mergeCell ref="C36:D36"/>
    <mergeCell ref="C37:D37"/>
    <mergeCell ref="C34:D34"/>
    <mergeCell ref="C35:D35"/>
    <mergeCell ref="C32:D32"/>
    <mergeCell ref="C33:D33"/>
    <mergeCell ref="A29:A35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"/>
  <sheetViews>
    <sheetView workbookViewId="0">
      <selection activeCell="G12" sqref="G12"/>
    </sheetView>
  </sheetViews>
  <sheetFormatPr defaultRowHeight="12.75"/>
  <cols>
    <col min="1" max="5" width="18.125" style="1" customWidth="1"/>
    <col min="6" max="6" width="10" style="1" bestFit="1" customWidth="1"/>
    <col min="7" max="16384" width="9" style="1"/>
  </cols>
  <sheetData>
    <row r="1" spans="1:5" ht="27">
      <c r="A1" s="158" t="s">
        <v>240</v>
      </c>
      <c r="B1" s="159"/>
      <c r="C1" s="159"/>
      <c r="D1" s="159"/>
      <c r="E1" s="160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4</v>
      </c>
      <c r="B3" s="3"/>
      <c r="C3" s="2"/>
      <c r="D3" s="2"/>
      <c r="E3" s="5" t="s">
        <v>5</v>
      </c>
    </row>
    <row r="4" spans="1:5" ht="20.100000000000001" customHeight="1">
      <c r="A4" s="161" t="s">
        <v>6</v>
      </c>
      <c r="B4" s="162"/>
      <c r="C4" s="163"/>
      <c r="D4" s="10" t="s">
        <v>7</v>
      </c>
      <c r="E4" s="11" t="s">
        <v>8</v>
      </c>
    </row>
    <row r="5" spans="1:5" ht="20.100000000000001" customHeight="1">
      <c r="A5" s="170" t="s">
        <v>9</v>
      </c>
      <c r="B5" s="171"/>
      <c r="C5" s="172"/>
      <c r="D5" s="12" t="str">
        <f>C22</f>
        <v>9건</v>
      </c>
      <c r="E5" s="13">
        <f>E22</f>
        <v>1891900</v>
      </c>
    </row>
    <row r="6" spans="1:5" ht="20.100000000000001" customHeight="1">
      <c r="A6" s="173" t="s">
        <v>10</v>
      </c>
      <c r="B6" s="174"/>
      <c r="C6" s="175"/>
      <c r="D6" s="9" t="str">
        <f>C30</f>
        <v>7건</v>
      </c>
      <c r="E6" s="6">
        <f>E30</f>
        <v>2602200</v>
      </c>
    </row>
    <row r="7" spans="1:5" ht="20.100000000000001" customHeight="1">
      <c r="A7" s="173" t="s">
        <v>11</v>
      </c>
      <c r="B7" s="174"/>
      <c r="C7" s="175"/>
      <c r="D7" s="9" t="str">
        <f>C38</f>
        <v>7건</v>
      </c>
      <c r="E7" s="6">
        <f>E38</f>
        <v>1466000</v>
      </c>
    </row>
    <row r="8" spans="1:5" ht="20.100000000000001" customHeight="1">
      <c r="A8" s="164" t="s">
        <v>12</v>
      </c>
      <c r="B8" s="165"/>
      <c r="C8" s="166"/>
      <c r="D8" s="7" t="str">
        <f>C41</f>
        <v>2건</v>
      </c>
      <c r="E8" s="14">
        <f>E41</f>
        <v>1473350</v>
      </c>
    </row>
    <row r="9" spans="1:5" ht="20.100000000000001" customHeight="1">
      <c r="A9" s="134" t="s">
        <v>13</v>
      </c>
      <c r="B9" s="167"/>
      <c r="C9" s="168"/>
      <c r="D9" s="15" t="str">
        <f>C42</f>
        <v>19건</v>
      </c>
      <c r="E9" s="16">
        <f>E42</f>
        <v>7433450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14</v>
      </c>
      <c r="B11" s="3"/>
      <c r="C11" s="2"/>
      <c r="D11" s="2"/>
      <c r="E11" s="2"/>
    </row>
    <row r="12" spans="1:5" ht="20.100000000000001" customHeight="1">
      <c r="A12" s="125" t="s">
        <v>15</v>
      </c>
      <c r="B12" s="125" t="s">
        <v>16</v>
      </c>
      <c r="C12" s="312" t="s">
        <v>17</v>
      </c>
      <c r="D12" s="312"/>
      <c r="E12" s="125" t="s">
        <v>18</v>
      </c>
    </row>
    <row r="13" spans="1:5" ht="20.100000000000001" customHeight="1">
      <c r="A13" s="310" t="s">
        <v>19</v>
      </c>
      <c r="B13" s="39" t="s">
        <v>241</v>
      </c>
      <c r="C13" s="294" t="s">
        <v>242</v>
      </c>
      <c r="D13" s="294"/>
      <c r="E13" s="42">
        <v>310000</v>
      </c>
    </row>
    <row r="14" spans="1:5" ht="20.100000000000001" customHeight="1">
      <c r="A14" s="310"/>
      <c r="B14" s="39" t="s">
        <v>241</v>
      </c>
      <c r="C14" s="294" t="s">
        <v>243</v>
      </c>
      <c r="D14" s="294"/>
      <c r="E14" s="42">
        <v>135000</v>
      </c>
    </row>
    <row r="15" spans="1:5" ht="20.100000000000001" customHeight="1">
      <c r="A15" s="310"/>
      <c r="B15" s="39" t="s">
        <v>244</v>
      </c>
      <c r="C15" s="294" t="s">
        <v>245</v>
      </c>
      <c r="D15" s="294"/>
      <c r="E15" s="42">
        <v>210000</v>
      </c>
    </row>
    <row r="16" spans="1:5" ht="20.100000000000001" customHeight="1">
      <c r="A16" s="310"/>
      <c r="B16" s="41" t="s">
        <v>246</v>
      </c>
      <c r="C16" s="297" t="s">
        <v>247</v>
      </c>
      <c r="D16" s="297"/>
      <c r="E16" s="45">
        <v>302900</v>
      </c>
    </row>
    <row r="17" spans="1:5" ht="20.100000000000001" customHeight="1">
      <c r="A17" s="310"/>
      <c r="B17" s="41" t="s">
        <v>248</v>
      </c>
      <c r="C17" s="297" t="s">
        <v>249</v>
      </c>
      <c r="D17" s="297"/>
      <c r="E17" s="45">
        <v>259000</v>
      </c>
    </row>
    <row r="18" spans="1:5" ht="20.100000000000001" customHeight="1">
      <c r="A18" s="310"/>
      <c r="B18" s="39" t="s">
        <v>250</v>
      </c>
      <c r="C18" s="294" t="s">
        <v>251</v>
      </c>
      <c r="D18" s="294"/>
      <c r="E18" s="42">
        <v>259000</v>
      </c>
    </row>
    <row r="19" spans="1:5" ht="20.100000000000001" customHeight="1">
      <c r="A19" s="310"/>
      <c r="B19" s="40" t="s">
        <v>252</v>
      </c>
      <c r="C19" s="296" t="s">
        <v>253</v>
      </c>
      <c r="D19" s="296"/>
      <c r="E19" s="43">
        <v>189000</v>
      </c>
    </row>
    <row r="20" spans="1:5" ht="20.100000000000001" customHeight="1">
      <c r="A20" s="310"/>
      <c r="B20" s="40" t="s">
        <v>254</v>
      </c>
      <c r="C20" s="296" t="s">
        <v>255</v>
      </c>
      <c r="D20" s="296"/>
      <c r="E20" s="43">
        <v>140000</v>
      </c>
    </row>
    <row r="21" spans="1:5" ht="20.100000000000001" customHeight="1">
      <c r="A21" s="313"/>
      <c r="B21" s="40" t="s">
        <v>256</v>
      </c>
      <c r="C21" s="296" t="s">
        <v>257</v>
      </c>
      <c r="D21" s="296"/>
      <c r="E21" s="43">
        <v>87000</v>
      </c>
    </row>
    <row r="22" spans="1:5" ht="20.100000000000001" customHeight="1">
      <c r="A22" s="313"/>
      <c r="B22" s="61" t="s">
        <v>54</v>
      </c>
      <c r="C22" s="301" t="s">
        <v>258</v>
      </c>
      <c r="D22" s="301"/>
      <c r="E22" s="44">
        <f>SUM(E13:E21)</f>
        <v>1891900</v>
      </c>
    </row>
    <row r="23" spans="1:5" ht="20.100000000000001" customHeight="1">
      <c r="A23" s="311" t="s">
        <v>221</v>
      </c>
      <c r="B23" s="41" t="s">
        <v>259</v>
      </c>
      <c r="C23" s="297" t="s">
        <v>260</v>
      </c>
      <c r="D23" s="297"/>
      <c r="E23" s="45">
        <v>115000</v>
      </c>
    </row>
    <row r="24" spans="1:5" ht="20.100000000000001" customHeight="1">
      <c r="A24" s="311"/>
      <c r="B24" s="39" t="s">
        <v>261</v>
      </c>
      <c r="C24" s="294" t="s">
        <v>141</v>
      </c>
      <c r="D24" s="294"/>
      <c r="E24" s="42">
        <v>490000</v>
      </c>
    </row>
    <row r="25" spans="1:5" ht="20.100000000000001" customHeight="1">
      <c r="A25" s="311"/>
      <c r="B25" s="41" t="s">
        <v>262</v>
      </c>
      <c r="C25" s="297" t="s">
        <v>263</v>
      </c>
      <c r="D25" s="297"/>
      <c r="E25" s="45">
        <v>344000</v>
      </c>
    </row>
    <row r="26" spans="1:5" ht="20.100000000000001" customHeight="1">
      <c r="A26" s="311"/>
      <c r="B26" s="41" t="s">
        <v>264</v>
      </c>
      <c r="C26" s="297" t="s">
        <v>265</v>
      </c>
      <c r="D26" s="297"/>
      <c r="E26" s="45">
        <v>470000</v>
      </c>
    </row>
    <row r="27" spans="1:5" ht="20.100000000000001" customHeight="1">
      <c r="A27" s="311"/>
      <c r="B27" s="41" t="s">
        <v>248</v>
      </c>
      <c r="C27" s="297" t="s">
        <v>260</v>
      </c>
      <c r="D27" s="297"/>
      <c r="E27" s="45">
        <v>340000</v>
      </c>
    </row>
    <row r="28" spans="1:5" ht="20.100000000000001" customHeight="1">
      <c r="A28" s="311"/>
      <c r="B28" s="40" t="s">
        <v>266</v>
      </c>
      <c r="C28" s="296" t="s">
        <v>267</v>
      </c>
      <c r="D28" s="296"/>
      <c r="E28" s="43">
        <v>490000</v>
      </c>
    </row>
    <row r="29" spans="1:5" ht="20.100000000000001" customHeight="1">
      <c r="A29" s="313"/>
      <c r="B29" s="39" t="s">
        <v>266</v>
      </c>
      <c r="C29" s="297" t="s">
        <v>268</v>
      </c>
      <c r="D29" s="297"/>
      <c r="E29" s="42">
        <v>353200</v>
      </c>
    </row>
    <row r="30" spans="1:5" ht="20.100000000000001" customHeight="1">
      <c r="A30" s="313"/>
      <c r="B30" s="60" t="s">
        <v>54</v>
      </c>
      <c r="C30" s="298" t="s">
        <v>103</v>
      </c>
      <c r="D30" s="298"/>
      <c r="E30" s="44">
        <f>SUM(E23:E29)</f>
        <v>2602200</v>
      </c>
    </row>
    <row r="31" spans="1:5" ht="20.100000000000001" customHeight="1">
      <c r="A31" s="310" t="s">
        <v>59</v>
      </c>
      <c r="B31" s="39" t="s">
        <v>269</v>
      </c>
      <c r="C31" s="294" t="s">
        <v>270</v>
      </c>
      <c r="D31" s="294"/>
      <c r="E31" s="45">
        <v>112000</v>
      </c>
    </row>
    <row r="32" spans="1:5" ht="20.100000000000001" customHeight="1">
      <c r="A32" s="310"/>
      <c r="B32" s="39" t="s">
        <v>259</v>
      </c>
      <c r="C32" s="294" t="s">
        <v>271</v>
      </c>
      <c r="D32" s="294"/>
      <c r="E32" s="45">
        <v>89000</v>
      </c>
    </row>
    <row r="33" spans="1:6" ht="20.100000000000001" customHeight="1">
      <c r="A33" s="310"/>
      <c r="B33" s="39" t="s">
        <v>246</v>
      </c>
      <c r="C33" s="294" t="s">
        <v>235</v>
      </c>
      <c r="D33" s="294"/>
      <c r="E33" s="45">
        <v>300000</v>
      </c>
    </row>
    <row r="34" spans="1:6" ht="20.100000000000001" customHeight="1">
      <c r="A34" s="311"/>
      <c r="B34" s="39" t="s">
        <v>272</v>
      </c>
      <c r="C34" s="294" t="s">
        <v>273</v>
      </c>
      <c r="D34" s="294"/>
      <c r="E34" s="45">
        <v>185000</v>
      </c>
    </row>
    <row r="35" spans="1:6" ht="20.100000000000001" customHeight="1">
      <c r="A35" s="311"/>
      <c r="B35" s="41" t="s">
        <v>256</v>
      </c>
      <c r="C35" s="296" t="s">
        <v>274</v>
      </c>
      <c r="D35" s="296"/>
      <c r="E35" s="43">
        <v>306000</v>
      </c>
    </row>
    <row r="36" spans="1:6" ht="20.100000000000001" customHeight="1">
      <c r="A36" s="311"/>
      <c r="B36" s="41" t="s">
        <v>275</v>
      </c>
      <c r="C36" s="296" t="s">
        <v>276</v>
      </c>
      <c r="D36" s="296"/>
      <c r="E36" s="43">
        <v>288000</v>
      </c>
    </row>
    <row r="37" spans="1:6" ht="20.100000000000001" customHeight="1">
      <c r="A37" s="311"/>
      <c r="B37" s="41" t="s">
        <v>277</v>
      </c>
      <c r="C37" s="296" t="s">
        <v>278</v>
      </c>
      <c r="D37" s="296"/>
      <c r="E37" s="43">
        <v>186000</v>
      </c>
    </row>
    <row r="38" spans="1:6" ht="20.100000000000001" customHeight="1">
      <c r="A38" s="311"/>
      <c r="B38" s="60" t="s">
        <v>54</v>
      </c>
      <c r="C38" s="298" t="s">
        <v>103</v>
      </c>
      <c r="D38" s="298"/>
      <c r="E38" s="44">
        <f>SUM(E31:E37)</f>
        <v>1466000</v>
      </c>
    </row>
    <row r="39" spans="1:6" ht="20.100000000000001" customHeight="1">
      <c r="A39" s="305" t="s">
        <v>237</v>
      </c>
      <c r="B39" s="39" t="s">
        <v>238</v>
      </c>
      <c r="C39" s="294" t="s">
        <v>66</v>
      </c>
      <c r="D39" s="294"/>
      <c r="E39" s="45">
        <v>712650</v>
      </c>
    </row>
    <row r="40" spans="1:6" ht="20.100000000000001" customHeight="1">
      <c r="A40" s="306"/>
      <c r="B40" s="39" t="s">
        <v>238</v>
      </c>
      <c r="C40" s="296" t="s">
        <v>67</v>
      </c>
      <c r="D40" s="296"/>
      <c r="E40" s="43">
        <v>760700</v>
      </c>
    </row>
    <row r="41" spans="1:6" ht="20.100000000000001" customHeight="1">
      <c r="A41" s="307"/>
      <c r="B41" s="59" t="s">
        <v>54</v>
      </c>
      <c r="C41" s="284" t="s">
        <v>68</v>
      </c>
      <c r="D41" s="284"/>
      <c r="E41" s="30">
        <f>SUM(E39:E40)</f>
        <v>1473350</v>
      </c>
    </row>
    <row r="42" spans="1:6" ht="20.100000000000001" customHeight="1">
      <c r="A42" s="284" t="s">
        <v>69</v>
      </c>
      <c r="B42" s="284"/>
      <c r="C42" s="284" t="s">
        <v>129</v>
      </c>
      <c r="D42" s="284"/>
      <c r="E42" s="30">
        <f>SUM(E22,E30,E38,E41)</f>
        <v>7433450</v>
      </c>
      <c r="F42" s="36"/>
    </row>
    <row r="46" spans="1:6">
      <c r="E46" s="36"/>
    </row>
  </sheetData>
  <mergeCells count="43">
    <mergeCell ref="A13:A22"/>
    <mergeCell ref="A23:A30"/>
    <mergeCell ref="C13:D13"/>
    <mergeCell ref="C16:D16"/>
    <mergeCell ref="C14:D14"/>
    <mergeCell ref="C15:D15"/>
    <mergeCell ref="C20:D20"/>
    <mergeCell ref="C17:D17"/>
    <mergeCell ref="C18:D18"/>
    <mergeCell ref="A1:E1"/>
    <mergeCell ref="A4:C4"/>
    <mergeCell ref="A8:C8"/>
    <mergeCell ref="A9:C9"/>
    <mergeCell ref="C12:D12"/>
    <mergeCell ref="A5:C5"/>
    <mergeCell ref="A6:C6"/>
    <mergeCell ref="A7:C7"/>
    <mergeCell ref="C29:D29"/>
    <mergeCell ref="C19:D19"/>
    <mergeCell ref="C27:D27"/>
    <mergeCell ref="C28:D28"/>
    <mergeCell ref="C25:D25"/>
    <mergeCell ref="C26:D26"/>
    <mergeCell ref="C21:D21"/>
    <mergeCell ref="C22:D22"/>
    <mergeCell ref="C24:D24"/>
    <mergeCell ref="C23:D23"/>
    <mergeCell ref="A31:A38"/>
    <mergeCell ref="A39:A41"/>
    <mergeCell ref="A42:B42"/>
    <mergeCell ref="C30:D30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8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9" sqref="J19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 4월</vt:lpstr>
      <vt:lpstr>장관5월</vt:lpstr>
      <vt:lpstr>장관6월</vt:lpstr>
      <vt:lpstr>1차관 4월</vt:lpstr>
      <vt:lpstr>1차관 5월</vt:lpstr>
      <vt:lpstr>1차관 6월</vt:lpstr>
      <vt:lpstr>2차관 4월</vt:lpstr>
      <vt:lpstr>2차관5월</vt:lpstr>
      <vt:lpstr>2차관 6월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2016-07-21T03:51:32Z</cp:lastPrinted>
  <dcterms:created xsi:type="dcterms:W3CDTF">2013-11-08T01:42:48Z</dcterms:created>
  <dcterms:modified xsi:type="dcterms:W3CDTF">2016-07-22T05:14:52Z</dcterms:modified>
</cp:coreProperties>
</file>