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65" windowWidth="28035" windowHeight="12435" activeTab="8"/>
  </bookViews>
  <sheets>
    <sheet name="장관 1월" sheetId="10" r:id="rId1"/>
    <sheet name="장관 2월" sheetId="11" r:id="rId2"/>
    <sheet name="장관 3월)" sheetId="12" r:id="rId3"/>
    <sheet name="본부장 1월" sheetId="13" r:id="rId4"/>
    <sheet name="본부장 2월" sheetId="14" r:id="rId5"/>
    <sheet name="본부장 3월" sheetId="15" r:id="rId6"/>
    <sheet name="차관 1월" sheetId="16" r:id="rId7"/>
    <sheet name="차관 2월" sheetId="17" r:id="rId8"/>
    <sheet name="차관 3월" sheetId="18" r:id="rId9"/>
  </sheets>
  <definedNames>
    <definedName name="_xlnm.Print_Area" localSheetId="3">'본부장 1월'!$A$1:$E$39</definedName>
    <definedName name="_xlnm.Print_Area" localSheetId="4">'본부장 2월'!$A$1:$E$46</definedName>
    <definedName name="_xlnm.Print_Area" localSheetId="5">'본부장 3월'!$A$1:$E$42</definedName>
    <definedName name="_xlnm.Print_Area" localSheetId="0">'장관 1월'!$A$1:$E$41</definedName>
    <definedName name="_xlnm.Print_Area" localSheetId="1">'장관 2월'!$A$1:$E$34</definedName>
    <definedName name="_xlnm.Print_Area" localSheetId="2">'장관 3월)'!$A$1:$E$34</definedName>
  </definedNames>
  <calcPr calcId="145621"/>
</workbook>
</file>

<file path=xl/calcChain.xml><?xml version="1.0" encoding="utf-8"?>
<calcChain xmlns="http://schemas.openxmlformats.org/spreadsheetml/2006/main">
  <c r="E48" i="18" l="1"/>
  <c r="E49" i="18" s="1"/>
  <c r="E30" i="18"/>
  <c r="D7" i="18"/>
  <c r="E5" i="18"/>
  <c r="E42" i="17"/>
  <c r="E6" i="17" s="1"/>
  <c r="E28" i="17"/>
  <c r="E43" i="17" s="1"/>
  <c r="D7" i="17"/>
  <c r="E41" i="16"/>
  <c r="E26" i="16"/>
  <c r="E42" i="16" s="1"/>
  <c r="D7" i="16"/>
  <c r="E6" i="16"/>
  <c r="E5" i="16"/>
  <c r="E7" i="16" s="1"/>
  <c r="E5" i="17" l="1"/>
  <c r="E7" i="17" s="1"/>
  <c r="E6" i="18"/>
  <c r="E7" i="18" s="1"/>
  <c r="E41" i="15" l="1"/>
  <c r="E6" i="15" s="1"/>
  <c r="E23" i="15"/>
  <c r="E11" i="15"/>
  <c r="E27" i="15" s="1"/>
  <c r="D7" i="15"/>
  <c r="E40" i="14"/>
  <c r="E31" i="14"/>
  <c r="E45" i="14" s="1"/>
  <c r="E6" i="14" s="1"/>
  <c r="E28" i="14"/>
  <c r="E46" i="14" s="1"/>
  <c r="E17" i="14"/>
  <c r="D7" i="14"/>
  <c r="E38" i="13"/>
  <c r="E26" i="13"/>
  <c r="E21" i="13"/>
  <c r="E22" i="13" s="1"/>
  <c r="D7" i="13"/>
  <c r="E6" i="13"/>
  <c r="E42" i="15" l="1"/>
  <c r="E5" i="15"/>
  <c r="E7" i="15" s="1"/>
  <c r="E5" i="14"/>
  <c r="E7" i="14" s="1"/>
  <c r="E39" i="13"/>
  <c r="E5" i="13"/>
  <c r="E7" i="13" s="1"/>
  <c r="D6" i="12" l="1"/>
  <c r="E34" i="12"/>
  <c r="E6" i="12" s="1"/>
  <c r="D6" i="11"/>
  <c r="D5" i="11"/>
  <c r="E34" i="11"/>
  <c r="E6" i="11" s="1"/>
  <c r="E19" i="12"/>
  <c r="E5" i="12" s="1"/>
  <c r="D5" i="12"/>
  <c r="D6" i="10"/>
  <c r="E19" i="11"/>
  <c r="E5" i="11" s="1"/>
  <c r="E41" i="10"/>
  <c r="D7" i="12" l="1"/>
  <c r="E7" i="12"/>
  <c r="D7" i="11"/>
  <c r="E7" i="11"/>
  <c r="E6" i="10" l="1"/>
  <c r="D5" i="10"/>
  <c r="D7" i="10" l="1"/>
  <c r="E21" i="10" l="1"/>
  <c r="E5" i="10"/>
  <c r="E7" i="10" s="1"/>
</calcChain>
</file>

<file path=xl/sharedStrings.xml><?xml version="1.0" encoding="utf-8"?>
<sst xmlns="http://schemas.openxmlformats.org/spreadsheetml/2006/main" count="424" uniqueCount="269">
  <si>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</si>
  <si>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</si>
  <si>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</si>
  <si>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</si>
  <si>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</si>
  <si>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</si>
  <si>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</si>
  <si>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</si>
  <si>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</si>
  <si>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</si>
  <si>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</si>
  <si>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</si>
  <si>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</si>
  <si>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</si>
  <si>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</si>
  <si>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</si>
  <si>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에너지산업 정책 만찬 간담회</t>
    <phoneticPr fontId="3" type="noConversion"/>
  </si>
  <si>
    <t>산업혁신 정책 만찬 간담회</t>
    <phoneticPr fontId="3" type="noConversion"/>
  </si>
  <si>
    <t>장관 '18년 1월 업추비 집행내역</t>
    <phoneticPr fontId="3" type="noConversion"/>
  </si>
  <si>
    <t>부내 산업정책방향 수립 회의</t>
    <phoneticPr fontId="3" type="noConversion"/>
  </si>
  <si>
    <t>쟁점현안 점검회의</t>
    <phoneticPr fontId="3" type="noConversion"/>
  </si>
  <si>
    <t>정책자문회의</t>
    <phoneticPr fontId="3" type="noConversion"/>
  </si>
  <si>
    <t>에너지정책 구상방향 검토 회의</t>
    <phoneticPr fontId="3" type="noConversion"/>
  </si>
  <si>
    <t>조선산업 현안점검회의</t>
    <phoneticPr fontId="3" type="noConversion"/>
  </si>
  <si>
    <t>산업혁신정책 전문가 자문회의</t>
    <phoneticPr fontId="3" type="noConversion"/>
  </si>
  <si>
    <t>부내 에너지 정책 추진현황 점검</t>
    <phoneticPr fontId="3" type="noConversion"/>
  </si>
  <si>
    <t>규제혁신 추진 점검회의</t>
    <phoneticPr fontId="3" type="noConversion"/>
  </si>
  <si>
    <t>외부전문가 정책자문</t>
    <phoneticPr fontId="3" type="noConversion"/>
  </si>
  <si>
    <t>일자리 정책 아젠다 발굴회의</t>
    <phoneticPr fontId="3" type="noConversion"/>
  </si>
  <si>
    <t>조선산업정책 전문가 만찬 간담회</t>
    <phoneticPr fontId="3" type="noConversion"/>
  </si>
  <si>
    <t>정책전문가 만찬 간담회</t>
    <phoneticPr fontId="3" type="noConversion"/>
  </si>
  <si>
    <t>주요업무 관계자 오찬</t>
    <phoneticPr fontId="3" type="noConversion"/>
  </si>
  <si>
    <t>주요업무 관계자 오찬</t>
    <phoneticPr fontId="3" type="noConversion"/>
  </si>
  <si>
    <t>산업정책 현안 만찬간담회</t>
    <phoneticPr fontId="3" type="noConversion"/>
  </si>
  <si>
    <t>산업정책 소통 오찬 간담회</t>
    <phoneticPr fontId="3" type="noConversion"/>
  </si>
  <si>
    <t>산업정책 혁신방안 만찬 간담회</t>
    <phoneticPr fontId="3" type="noConversion"/>
  </si>
  <si>
    <t>산업혁신전략 오찬 간담회</t>
    <phoneticPr fontId="3" type="noConversion"/>
  </si>
  <si>
    <t>부내 현안점검회의</t>
    <phoneticPr fontId="3" type="noConversion"/>
  </si>
  <si>
    <t>자동차산업 전문가 만찬간담회</t>
    <phoneticPr fontId="3" type="noConversion"/>
  </si>
  <si>
    <t>부내 조직문화 개선방안 검토회의</t>
    <phoneticPr fontId="3" type="noConversion"/>
  </si>
  <si>
    <t>부내 통상 현안 점검회의</t>
    <phoneticPr fontId="3" type="noConversion"/>
  </si>
  <si>
    <t>주요업무관계자 만찬 협의</t>
    <phoneticPr fontId="3" type="noConversion"/>
  </si>
  <si>
    <t>주력산업정책 만찬 간담회</t>
    <phoneticPr fontId="3" type="noConversion"/>
  </si>
  <si>
    <t>부내 에너지정책방향 수립 회의</t>
    <phoneticPr fontId="3" type="noConversion"/>
  </si>
  <si>
    <t>에너지 정책 업무협의</t>
    <phoneticPr fontId="3" type="noConversion"/>
  </si>
  <si>
    <t>재생에너지 정책 추진방안 만찬 간담회</t>
    <phoneticPr fontId="3" type="noConversion"/>
  </si>
  <si>
    <t>장관 '18년 2월 업추비 집행내역</t>
    <phoneticPr fontId="3" type="noConversion"/>
  </si>
  <si>
    <t>장관 '18년 3월 업추비 집행내역</t>
    <phoneticPr fontId="3" type="noConversion"/>
  </si>
  <si>
    <t>일자리 정책 아젠다 발굴회의</t>
    <phoneticPr fontId="3" type="noConversion"/>
  </si>
  <si>
    <t>쟁점법안 실무 검토회의</t>
    <phoneticPr fontId="3" type="noConversion"/>
  </si>
  <si>
    <t>상임위 대응 현안 점검</t>
    <phoneticPr fontId="3" type="noConversion"/>
  </si>
  <si>
    <t>UAE 경제협력사업 점검회의</t>
    <phoneticPr fontId="3" type="noConversion"/>
  </si>
  <si>
    <t>국회 대응현안 점검회의</t>
    <phoneticPr fontId="3" type="noConversion"/>
  </si>
  <si>
    <t>UAE 에너지부 장관 면담 점검회의</t>
    <phoneticPr fontId="3" type="noConversion"/>
  </si>
  <si>
    <t>UAE 출장 아젠다 점검회의</t>
    <phoneticPr fontId="3" type="noConversion"/>
  </si>
  <si>
    <t>베트남 출장직원 격려</t>
    <phoneticPr fontId="3" type="noConversion"/>
  </si>
  <si>
    <t>베트남 진출기업 간담회</t>
    <phoneticPr fontId="3" type="noConversion"/>
  </si>
  <si>
    <t>바이오산업 정책자문 간담회</t>
    <phoneticPr fontId="3" type="noConversion"/>
  </si>
  <si>
    <t>정책홍보 업무협의</t>
    <phoneticPr fontId="3" type="noConversion"/>
  </si>
  <si>
    <t>산학연 네트워크 구축 만찬 간담회</t>
    <phoneticPr fontId="3" type="noConversion"/>
  </si>
  <si>
    <t>예산 및 정책 업무 협의</t>
    <phoneticPr fontId="3" type="noConversion"/>
  </si>
  <si>
    <t>상무관 오찬 간담회</t>
    <phoneticPr fontId="3" type="noConversion"/>
  </si>
  <si>
    <t>균형발전정책 전문가 만찬 간담회</t>
    <phoneticPr fontId="3" type="noConversion"/>
  </si>
  <si>
    <t>산업/일자리 정책 오찬 간담회</t>
    <phoneticPr fontId="3" type="noConversion"/>
  </si>
  <si>
    <t>UAE 출장 직원 격려</t>
    <phoneticPr fontId="3" type="noConversion"/>
  </si>
  <si>
    <t>인도 상무부 장관 면담 점검회의</t>
    <phoneticPr fontId="3" type="noConversion"/>
  </si>
  <si>
    <t>인도 출장 직원 격려</t>
    <phoneticPr fontId="3" type="noConversion"/>
  </si>
  <si>
    <t>통상정책 전문가 만찬 간담회</t>
    <phoneticPr fontId="3" type="noConversion"/>
  </si>
  <si>
    <t>수입규제 현안점검회의</t>
    <phoneticPr fontId="3" type="noConversion"/>
  </si>
  <si>
    <t>부내 1급 업무 점검회의</t>
    <phoneticPr fontId="3" type="noConversion"/>
  </si>
  <si>
    <t>에너지/산업 정책전문가 자문회의</t>
    <phoneticPr fontId="3" type="noConversion"/>
  </si>
  <si>
    <t>정부혁신방안 점검회의</t>
    <phoneticPr fontId="3" type="noConversion"/>
  </si>
  <si>
    <t>한-베트남 협력방안 검토회의</t>
    <phoneticPr fontId="3" type="noConversion"/>
  </si>
  <si>
    <t>반도체 산업 현안 점검회의</t>
    <phoneticPr fontId="3" type="noConversion"/>
  </si>
  <si>
    <t>법안 추진동향 점검회의</t>
    <phoneticPr fontId="3" type="noConversion"/>
  </si>
  <si>
    <t>에너지 전문가 오찬 간담회</t>
    <phoneticPr fontId="3" type="noConversion"/>
  </si>
  <si>
    <t>주요 업무관계자 업무협의</t>
    <phoneticPr fontId="3" type="noConversion"/>
  </si>
  <si>
    <t>중동 전문가 만찬 간담회</t>
    <phoneticPr fontId="3" type="noConversion"/>
  </si>
  <si>
    <t>에너지 정책 현안 오찬 간담회</t>
    <phoneticPr fontId="3" type="noConversion"/>
  </si>
  <si>
    <t>유통업계 간담회</t>
    <phoneticPr fontId="3" type="noConversion"/>
  </si>
  <si>
    <t>산업 정책 현안 업계 간담회</t>
    <phoneticPr fontId="3" type="noConversion"/>
  </si>
  <si>
    <t>한-UAE 협력 현지 간담회</t>
    <phoneticPr fontId="3" type="noConversion"/>
  </si>
  <si>
    <t>조선산업 업무협의</t>
    <phoneticPr fontId="3" type="noConversion"/>
  </si>
  <si>
    <t>원전 수출 전문가 오찬 간담회</t>
    <phoneticPr fontId="3" type="noConversion"/>
  </si>
  <si>
    <t>정책홍보 만찬 간담회</t>
    <phoneticPr fontId="3" type="noConversion"/>
  </si>
  <si>
    <t>정책전문가 만찬 간담회</t>
    <phoneticPr fontId="3" type="noConversion"/>
  </si>
  <si>
    <t>산업정책 소통 만찬간담회</t>
    <phoneticPr fontId="3" type="noConversion"/>
  </si>
  <si>
    <t>통상교섭본부장 '18년 1월 업추비 집행내역</t>
    <phoneticPr fontId="3" type="noConversion"/>
  </si>
  <si>
    <t>① 주요정책추진 관련 회의·행사 등</t>
  </si>
  <si>
    <t>주요정책
추진관련
회의 행사 등</t>
  </si>
  <si>
    <t xml:space="preserve">대미 통상전략 점검회의 </t>
    <phoneticPr fontId="3" type="noConversion"/>
  </si>
  <si>
    <t>통상분쟁대응 점검회의</t>
    <phoneticPr fontId="3" type="noConversion"/>
  </si>
  <si>
    <t>중동/아프리카 통상정책 점검회의</t>
    <phoneticPr fontId="3" type="noConversion"/>
  </si>
  <si>
    <t>신통상정책 브레인스토밍 회의</t>
    <phoneticPr fontId="3" type="noConversion"/>
  </si>
  <si>
    <t>한-EU 무역위원회 사전점검회의</t>
    <phoneticPr fontId="3" type="noConversion"/>
  </si>
  <si>
    <t>수입규제 대책회의</t>
    <phoneticPr fontId="3" type="noConversion"/>
  </si>
  <si>
    <t>다보스포럼 및 WTO 통상장관회의 점검회의</t>
    <phoneticPr fontId="3" type="noConversion"/>
  </si>
  <si>
    <t>WTO 통상장관회의 중간점검회의</t>
    <phoneticPr fontId="3" type="noConversion"/>
  </si>
  <si>
    <t>대외경제장관회의 사후점검회의</t>
    <phoneticPr fontId="3" type="noConversion"/>
  </si>
  <si>
    <t>제2차 한미 FTA 개정협상 사전검검회의</t>
    <phoneticPr fontId="3" type="noConversion"/>
  </si>
  <si>
    <t>신통상정책 검토회의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</si>
  <si>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</si>
  <si>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외국인투자 전문가 오찬협의</t>
    <phoneticPr fontId="3" type="noConversion"/>
  </si>
  <si>
    <t>통상정책국 만찬간담회</t>
    <phoneticPr fontId="3" type="noConversion"/>
  </si>
  <si>
    <t>통상교섭본부-외교부 정책협의</t>
    <phoneticPr fontId="3" type="noConversion"/>
  </si>
  <si>
    <t>통상전문가 업무협의</t>
    <phoneticPr fontId="3" type="noConversion"/>
  </si>
  <si>
    <t>통상교섭본부장 비서실 오찬간담회</t>
    <phoneticPr fontId="3" type="noConversion"/>
  </si>
  <si>
    <t>통상교섭본부 직원간담회</t>
    <phoneticPr fontId="3" type="noConversion"/>
  </si>
  <si>
    <t>통상교섭본부-통상정책총괄과 오찬간담회</t>
    <phoneticPr fontId="3" type="noConversion"/>
  </si>
  <si>
    <t>미주통상과 만찬간담회</t>
    <phoneticPr fontId="3" type="noConversion"/>
  </si>
  <si>
    <t>통상정책국 오찬간담회</t>
    <phoneticPr fontId="3" type="noConversion"/>
  </si>
  <si>
    <t>미래기술발전 간담회</t>
    <phoneticPr fontId="3" type="noConversion"/>
  </si>
  <si>
    <t>무역정책국 만찬간담회</t>
    <phoneticPr fontId="3" type="noConversion"/>
  </si>
  <si>
    <t>EU 통상전문가 오찬간담회</t>
    <phoneticPr fontId="3" type="noConversion"/>
  </si>
  <si>
    <t>독일 통상/무역전문가 오찬간담회</t>
    <phoneticPr fontId="3" type="noConversion"/>
  </si>
  <si>
    <t>통상차관보실 만찬간담회</t>
    <phoneticPr fontId="3" type="noConversion"/>
  </si>
  <si>
    <t>총합계</t>
  </si>
  <si>
    <t>통상교섭본부장 '18년 2월 업추비 집행내역</t>
    <phoneticPr fontId="3" type="noConversion"/>
  </si>
  <si>
    <t>통상현안 점검회의</t>
    <phoneticPr fontId="3" type="noConversion"/>
  </si>
  <si>
    <t>미국 수입규제 현안점검회의</t>
    <phoneticPr fontId="3" type="noConversion"/>
  </si>
  <si>
    <t>통상차관보실 현안점검회의</t>
    <phoneticPr fontId="3" type="noConversion"/>
  </si>
  <si>
    <t>한미 FTA 개정협상 점검회의</t>
    <phoneticPr fontId="3" type="noConversion"/>
  </si>
  <si>
    <t>글로벌 통상동향 점검회의</t>
    <phoneticPr fontId="3" type="noConversion"/>
  </si>
  <si>
    <t>1급 이상 정책현안점검회의</t>
    <phoneticPr fontId="3" type="noConversion"/>
  </si>
  <si>
    <t>신통상전략 검토회의</t>
    <phoneticPr fontId="3" type="noConversion"/>
  </si>
  <si>
    <t>미국 수입규제동향 점검회의</t>
    <phoneticPr fontId="3" type="noConversion"/>
  </si>
  <si>
    <t>국회 법안소위 안건 점검회의</t>
    <phoneticPr fontId="3" type="noConversion"/>
  </si>
  <si>
    <t>국회 긴급현안질의 사후점검회의</t>
    <phoneticPr fontId="3" type="noConversion"/>
  </si>
  <si>
    <t>대미 통상현안 점검회의</t>
    <phoneticPr fontId="3" type="noConversion"/>
  </si>
  <si>
    <t>통상현안 당정회의 사후점검회의</t>
    <phoneticPr fontId="3" type="noConversion"/>
  </si>
  <si>
    <t>미국 철강 수입규제 대책회의</t>
    <phoneticPr fontId="3" type="noConversion"/>
  </si>
  <si>
    <t>방미 아웃리치 사전점검회의</t>
    <phoneticPr fontId="3" type="noConversion"/>
  </si>
  <si>
    <t>방미 아웃리치 중간점검회의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</si>
  <si>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</si>
  <si>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수입규제 업무담당자 오찬간담회</t>
    <phoneticPr fontId="3" type="noConversion"/>
  </si>
  <si>
    <t>대국회 업무담당자 간담회</t>
    <phoneticPr fontId="3" type="noConversion"/>
  </si>
  <si>
    <t>통상전문가 만찬간담회</t>
    <phoneticPr fontId="3" type="noConversion"/>
  </si>
  <si>
    <t>통상협상 담당자 오찬간담회</t>
    <phoneticPr fontId="3" type="noConversion"/>
  </si>
  <si>
    <t>통상정책국 만찬간담회</t>
    <phoneticPr fontId="3" type="noConversion"/>
  </si>
  <si>
    <t>통상전문가 업무협의</t>
    <phoneticPr fontId="3" type="noConversion"/>
  </si>
  <si>
    <t>통상전문가 오찬협의</t>
    <phoneticPr fontId="3" type="noConversion"/>
  </si>
  <si>
    <t>미주통상과 만찬간담회</t>
    <phoneticPr fontId="3" type="noConversion"/>
  </si>
  <si>
    <t>수출입 및 무역보험 업무담당자 오찬간담회</t>
    <phoneticPr fontId="3" type="noConversion"/>
  </si>
  <si>
    <t>통상교섭본부 직원간담회</t>
    <phoneticPr fontId="3" type="noConversion"/>
  </si>
  <si>
    <t>통상전문가 만찬협의</t>
    <phoneticPr fontId="3" type="noConversion"/>
  </si>
  <si>
    <t>통상차관보실 오찬간담회</t>
    <phoneticPr fontId="3" type="noConversion"/>
  </si>
  <si>
    <t>해외투자 전문가 업무협의</t>
    <phoneticPr fontId="3" type="noConversion"/>
  </si>
  <si>
    <t>미국 철강 수입규제 관계자 간담회</t>
    <phoneticPr fontId="3" type="noConversion"/>
  </si>
  <si>
    <t>북미 통상전문가 업무협의</t>
    <phoneticPr fontId="3" type="noConversion"/>
  </si>
  <si>
    <t>통상교섭본부장 '18년 3월 업추비 집행내역</t>
    <phoneticPr fontId="3" type="noConversion"/>
  </si>
  <si>
    <t>대미 아웃리치 중간점검회의</t>
    <phoneticPr fontId="3" type="noConversion"/>
  </si>
  <si>
    <t>한미 통상장관회담 사전검검회의</t>
    <phoneticPr fontId="3" type="noConversion"/>
  </si>
  <si>
    <t>미국 수입규제 대응전략회의</t>
    <phoneticPr fontId="3" type="noConversion"/>
  </si>
  <si>
    <t>대미 아웃리치 추진현황 점검회의</t>
    <phoneticPr fontId="3" type="noConversion"/>
  </si>
  <si>
    <t>한미 FTA 개정협상 중간점검회의</t>
    <phoneticPr fontId="3" type="noConversion"/>
  </si>
  <si>
    <t>철강 232조 현안점검회의</t>
    <phoneticPr fontId="3" type="noConversion"/>
  </si>
  <si>
    <t>한미 FTA 및 철강 협상결과 점검회의</t>
    <phoneticPr fontId="3" type="noConversion"/>
  </si>
  <si>
    <t>대중 통상현안 점검회의</t>
    <phoneticPr fontId="3" type="noConversion"/>
  </si>
  <si>
    <t>통상현안 대국민소통 전략회의</t>
    <phoneticPr fontId="3" type="noConversion"/>
  </si>
  <si>
    <t>신통상전략 점검회의</t>
    <phoneticPr fontId="3" type="noConversion"/>
  </si>
  <si>
    <t>수입규제 전문가 간담회</t>
    <phoneticPr fontId="3" type="noConversion"/>
  </si>
  <si>
    <t>미국 통상전문가 업무협의</t>
    <phoneticPr fontId="3" type="noConversion"/>
  </si>
  <si>
    <t>통상현안 담당자 오찬간담회</t>
    <phoneticPr fontId="3" type="noConversion"/>
  </si>
  <si>
    <t>대미 아웃리치 업무담당자 간담회</t>
    <phoneticPr fontId="3" type="noConversion"/>
  </si>
  <si>
    <t>한미 FTA 개정협상 담당자 간담회</t>
    <phoneticPr fontId="3" type="noConversion"/>
  </si>
  <si>
    <t>대미 통상전문가 만찬협의</t>
    <phoneticPr fontId="3" type="noConversion"/>
  </si>
  <si>
    <t>방미결과 및 후속조치 점검회의</t>
    <phoneticPr fontId="3" type="noConversion"/>
  </si>
  <si>
    <t>무역투자실 만찬간담회</t>
    <phoneticPr fontId="3" type="noConversion"/>
  </si>
  <si>
    <t>대미 통상업무 담당자 오찬간담회</t>
    <phoneticPr fontId="3" type="noConversion"/>
  </si>
  <si>
    <t>통상정책총괄과 만찬간담회</t>
    <phoneticPr fontId="3" type="noConversion"/>
  </si>
  <si>
    <t>차관 '18년 1월 업추비 집행내역</t>
    <phoneticPr fontId="3" type="noConversion"/>
  </si>
  <si>
    <t>주요 정책
추진 관련
회의 행사 등</t>
  </si>
  <si>
    <t>지역경제 혁신방안 정책 간담회</t>
    <phoneticPr fontId="3" type="noConversion"/>
  </si>
  <si>
    <t>표준정책 혁신 간담회</t>
    <phoneticPr fontId="3" type="noConversion"/>
  </si>
  <si>
    <t>에너지산업 정책방향 점검 간담회</t>
    <phoneticPr fontId="3" type="noConversion"/>
  </si>
  <si>
    <t>에너지정책 현안점검 실무회의</t>
    <phoneticPr fontId="3" type="noConversion"/>
  </si>
  <si>
    <t>일자리정책 발굴 실무회의</t>
    <phoneticPr fontId="3" type="noConversion"/>
  </si>
  <si>
    <t>에너지신산업정책 점검 간담회</t>
    <phoneticPr fontId="3" type="noConversion"/>
  </si>
  <si>
    <t>대외경제정책 점검 간담회</t>
    <phoneticPr fontId="3" type="noConversion"/>
  </si>
  <si>
    <t>산업정책 점검 회의</t>
    <phoneticPr fontId="3" type="noConversion"/>
  </si>
  <si>
    <t>미세먼지 대책 점검 실무회의</t>
    <phoneticPr fontId="3" type="noConversion"/>
  </si>
  <si>
    <t>산업혁신 규제개선 회의</t>
    <phoneticPr fontId="3" type="noConversion"/>
  </si>
  <si>
    <t>섬유산업정책 점검 실무회의</t>
    <phoneticPr fontId="3" type="noConversion"/>
  </si>
  <si>
    <t>4차 산업혁명 대응정책 실무 점검회의</t>
    <phoneticPr fontId="3" type="noConversion"/>
  </si>
  <si>
    <t>항공산업 정책 발전방안 회의</t>
    <phoneticPr fontId="3" type="noConversion"/>
  </si>
  <si>
    <t>반도체 산업정책 점검회의</t>
    <phoneticPr fontId="3" type="noConversion"/>
  </si>
  <si>
    <t xml:space="preserve">바이오나노 혁신성장 실무 간담회 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</si>
  <si>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</si>
  <si>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정책 혁신방안 오찬 간담회</t>
    <phoneticPr fontId="3" type="noConversion"/>
  </si>
  <si>
    <t>제품안전정책 실무점검 만찬 간담회</t>
    <phoneticPr fontId="3" type="noConversion"/>
  </si>
  <si>
    <t>원전정책 점검 만찬 간담회</t>
    <phoneticPr fontId="3" type="noConversion"/>
  </si>
  <si>
    <t>조선산업 정책 점검 간담회</t>
    <phoneticPr fontId="3" type="noConversion"/>
  </si>
  <si>
    <t>산업혁신정책 만찬 간담회</t>
    <phoneticPr fontId="3" type="noConversion"/>
  </si>
  <si>
    <t>전력산업 정책 오찬 간담회</t>
    <phoneticPr fontId="3" type="noConversion"/>
  </si>
  <si>
    <t>일자리정책 발굴 오찬 간담회</t>
    <phoneticPr fontId="3" type="noConversion"/>
  </si>
  <si>
    <t>혁신성장 프로젝트 점검 오찬 간담회</t>
    <phoneticPr fontId="3" type="noConversion"/>
  </si>
  <si>
    <t>자원개발정책 점검 간담회</t>
    <phoneticPr fontId="3" type="noConversion"/>
  </si>
  <si>
    <t>철강산업 현안점검 오찬 간담회</t>
    <phoneticPr fontId="3" type="noConversion"/>
  </si>
  <si>
    <t>4차 산업혁명 대응 만찬 간담회</t>
    <phoneticPr fontId="3" type="noConversion"/>
  </si>
  <si>
    <t>반도체 디스플레이 산업 정책 점검 오찬 간담회</t>
    <phoneticPr fontId="3" type="noConversion"/>
  </si>
  <si>
    <t>자율주행차 혁신정책 오찬간담회</t>
    <phoneticPr fontId="3" type="noConversion"/>
  </si>
  <si>
    <t>사업재편심의 제도개선 오찬 간담회</t>
    <phoneticPr fontId="3" type="noConversion"/>
  </si>
  <si>
    <t>차관 '18년 2월 업추비 집행내역</t>
    <phoneticPr fontId="3" type="noConversion"/>
  </si>
  <si>
    <t>신재생에너지 산업 혁신방안 실무 점검회의</t>
    <phoneticPr fontId="3" type="noConversion"/>
  </si>
  <si>
    <t>미래자동차 산업 혁신전략 점검 실무 회의</t>
    <phoneticPr fontId="3" type="noConversion"/>
  </si>
  <si>
    <t>기계산업 혁신전략 실무 점검회의</t>
    <phoneticPr fontId="3" type="noConversion"/>
  </si>
  <si>
    <t>공공기관 업무혁신 정책 점검회의</t>
    <phoneticPr fontId="3" type="noConversion"/>
  </si>
  <si>
    <t>에너지정책 현안 점검 실무회의</t>
    <phoneticPr fontId="3" type="noConversion"/>
  </si>
  <si>
    <t>주력산업 정책 현안 점검회의</t>
    <phoneticPr fontId="3" type="noConversion"/>
  </si>
  <si>
    <t>쟁점 법안 실무 점검회의</t>
    <phoneticPr fontId="3" type="noConversion"/>
  </si>
  <si>
    <t>산업구조조정 정책 실무 점검회의</t>
    <phoneticPr fontId="3" type="noConversion"/>
  </si>
  <si>
    <t>부내 업무혁신방안 실무 간담회</t>
    <phoneticPr fontId="3" type="noConversion"/>
  </si>
  <si>
    <t>에너지시설 안전점검 실무 회의</t>
    <phoneticPr fontId="3" type="noConversion"/>
  </si>
  <si>
    <t>지역경제 활성화 방안 실무회의</t>
    <phoneticPr fontId="3" type="noConversion"/>
  </si>
  <si>
    <t>자동차산업 경쟁력 강화방안 정책실무 회의</t>
    <phoneticPr fontId="3" type="noConversion"/>
  </si>
  <si>
    <t xml:space="preserve"> 지역경제 활성화 대책 실무점검회의</t>
    <phoneticPr fontId="3" type="noConversion"/>
  </si>
  <si>
    <t>에너지 안전정책 실무점검 회의</t>
    <phoneticPr fontId="3" type="noConversion"/>
  </si>
  <si>
    <t>주요법안 쟁점점검 실무점검 회의</t>
    <phoneticPr fontId="3" type="noConversion"/>
  </si>
  <si>
    <t>조선산업 경쟁력 강화 실무 간담회</t>
    <phoneticPr fontId="3" type="noConversion"/>
  </si>
  <si>
    <t>지역경제 진흥정책 오찬 간담회</t>
    <phoneticPr fontId="3" type="noConversion"/>
  </si>
  <si>
    <t>소재산업 성과확산 만찬 간담회</t>
    <phoneticPr fontId="3" type="noConversion"/>
  </si>
  <si>
    <t>신규 상정법안 검토 오찬 간담회</t>
    <phoneticPr fontId="3" type="noConversion"/>
  </si>
  <si>
    <t>산업정책 현안점검 만찬 간담회</t>
    <phoneticPr fontId="3" type="noConversion"/>
  </si>
  <si>
    <t>신재생에너지 진흥정책 오찬 간담회</t>
    <phoneticPr fontId="3" type="noConversion"/>
  </si>
  <si>
    <t>자동차산업 현안점검 만찬 간담회</t>
    <phoneticPr fontId="3" type="noConversion"/>
  </si>
  <si>
    <t>원전 정책 현안점검 회의</t>
    <phoneticPr fontId="3" type="noConversion"/>
  </si>
  <si>
    <t>주요 쟁점법안 오찬 간담회</t>
    <phoneticPr fontId="3" type="noConversion"/>
  </si>
  <si>
    <t>지역경제 활성화 정책 오찬 간담회</t>
    <phoneticPr fontId="3" type="noConversion"/>
  </si>
  <si>
    <t>주력산업 및 지역경제 연계정책 만찬 간담회</t>
    <phoneticPr fontId="3" type="noConversion"/>
  </si>
  <si>
    <t>정책 현안점검 만찬 간담회</t>
    <phoneticPr fontId="3" type="noConversion"/>
  </si>
  <si>
    <t>쟁점법안 검토 조찬회의</t>
    <phoneticPr fontId="3" type="noConversion"/>
  </si>
  <si>
    <t>산업 구조조정 방향 오찬 간담회</t>
    <phoneticPr fontId="3" type="noConversion"/>
  </si>
  <si>
    <t>차관 '18년 3월 업추비 집행내역</t>
    <phoneticPr fontId="3" type="noConversion"/>
  </si>
  <si>
    <t>산업정책 조정 실무회의</t>
    <phoneticPr fontId="3" type="noConversion"/>
  </si>
  <si>
    <t>주력산업 경쟁력 강화정책 실무 점검회의</t>
    <phoneticPr fontId="3" type="noConversion"/>
  </si>
  <si>
    <t>일자리정책 실무 점검회의</t>
    <phoneticPr fontId="3" type="noConversion"/>
  </si>
  <si>
    <t>지재권정책 오찬 간담회</t>
    <phoneticPr fontId="3" type="noConversion"/>
  </si>
  <si>
    <t>쟁점법안 점검 실무 회의</t>
    <phoneticPr fontId="3" type="noConversion"/>
  </si>
  <si>
    <t>기술표준정책 인프라 개선 실무회의</t>
    <phoneticPr fontId="3" type="noConversion"/>
  </si>
  <si>
    <t>규제개선 정책 실무 점검회의</t>
    <phoneticPr fontId="3" type="noConversion"/>
  </si>
  <si>
    <t xml:space="preserve"> 에너지정책 현안 점검회의</t>
    <phoneticPr fontId="3" type="noConversion"/>
  </si>
  <si>
    <t>쟁점법안 실무 점검회의</t>
    <phoneticPr fontId="3" type="noConversion"/>
  </si>
  <si>
    <t>자원개발정책 실무점검회의</t>
    <phoneticPr fontId="3" type="noConversion"/>
  </si>
  <si>
    <t>지역 균형발전정책 실무 점검회의</t>
    <phoneticPr fontId="3" type="noConversion"/>
  </si>
  <si>
    <t>규제혁신방안 실무점검회의</t>
    <phoneticPr fontId="3" type="noConversion"/>
  </si>
  <si>
    <t>자원개발정책 혁신 실무회의</t>
    <phoneticPr fontId="3" type="noConversion"/>
  </si>
  <si>
    <t>산학연 융합 혁신전략 실무 점검회의</t>
    <phoneticPr fontId="3" type="noConversion"/>
  </si>
  <si>
    <t>조선-해운산업 상생 발전방안 실무회의</t>
    <phoneticPr fontId="3" type="noConversion"/>
  </si>
  <si>
    <t>혁신성장 규제개혁 진행상황 점검회의</t>
    <phoneticPr fontId="3" type="noConversion"/>
  </si>
  <si>
    <t>철강산업 경쟁력 강화방안 브레인스토밍 회의</t>
    <phoneticPr fontId="3" type="noConversion"/>
  </si>
  <si>
    <t>사업재편 정책방향 실무점검회의</t>
    <phoneticPr fontId="3" type="noConversion"/>
  </si>
  <si>
    <t>석유화학산업 현장점검 실무회의</t>
    <phoneticPr fontId="3" type="noConversion"/>
  </si>
  <si>
    <t>산업기술정책 규제혁파 만찬 간담회</t>
    <phoneticPr fontId="3" type="noConversion"/>
  </si>
  <si>
    <t>일하는 문화 개선방안 만찬 간담회</t>
    <phoneticPr fontId="3" type="noConversion"/>
  </si>
  <si>
    <t>주력산업 경쟁략 강화방안 오찬 간담회</t>
    <phoneticPr fontId="3" type="noConversion"/>
  </si>
  <si>
    <t>산업구조조정 정책 만찬 간담회</t>
    <phoneticPr fontId="3" type="noConversion"/>
  </si>
  <si>
    <t>지역 균형발전 정책 오찬 간담회</t>
    <phoneticPr fontId="3" type="noConversion"/>
  </si>
  <si>
    <t>기업의 사회적 책임 오찬 간담회</t>
    <phoneticPr fontId="3" type="noConversion"/>
  </si>
  <si>
    <t>에너지신산업 정책 만찬 간담회</t>
    <phoneticPr fontId="3" type="noConversion"/>
  </si>
  <si>
    <t>주력산업 경쟁력 강화 오찬 간담회</t>
    <phoneticPr fontId="3" type="noConversion"/>
  </si>
  <si>
    <t>산업기술정책 혁신방안 만찬 간담회</t>
    <phoneticPr fontId="3" type="noConversion"/>
  </si>
  <si>
    <t>기술표준정책 인프라 개선 오찬 간담회</t>
    <phoneticPr fontId="3" type="noConversion"/>
  </si>
  <si>
    <t>일자리정책 혁신 오찬 간담회</t>
    <phoneticPr fontId="3" type="noConversion"/>
  </si>
  <si>
    <t>자원개발정책 혁신 만찬 간담회</t>
    <phoneticPr fontId="3" type="noConversion"/>
  </si>
  <si>
    <t>전력산업정책 개선방안 오찬 간담회</t>
    <phoneticPr fontId="3" type="noConversion"/>
  </si>
  <si>
    <t>지역균형발전정책 점검 오찬 간담회</t>
    <phoneticPr fontId="3" type="noConversion"/>
  </si>
  <si>
    <t>민간 일자리 정책 점검 만찬 간담회</t>
    <phoneticPr fontId="3" type="noConversion"/>
  </si>
  <si>
    <t>전력 및 가스수급 정책 점검 오찬 간담회</t>
    <phoneticPr fontId="3" type="noConversion"/>
  </si>
  <si>
    <t>지역 균형발전정책 만찬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</si>
</sst>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20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41" fontId="0" fillId="0" borderId="17" xfId="6" applyFont="1" applyBorder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shrinkToFit="1"/>
    </xf>
    <xf numFmtId="0" fontId="4" fillId="0" borderId="18" xfId="3" applyFont="1" applyFill="1" applyBorder="1" applyAlignment="1">
      <alignment horizontal="center" vertic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18" xfId="4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14" fontId="4" fillId="0" borderId="22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7" fillId="0" borderId="23" xfId="2" applyFont="1" applyBorder="1" applyAlignme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14" fontId="4" fillId="0" borderId="24" xfId="3" applyNumberFormat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23" xfId="3" applyFont="1" applyFill="1" applyBorder="1" applyAlignment="1">
      <alignment vertical="center"/>
    </xf>
    <xf numFmtId="41" fontId="4" fillId="0" borderId="24" xfId="1" applyNumberFormat="1" applyFont="1" applyFill="1" applyBorder="1" applyAlignment="1">
      <alignment vertical="center"/>
    </xf>
    <xf numFmtId="0" fontId="4" fillId="0" borderId="25" xfId="3" applyFont="1" applyFill="1" applyBorder="1" applyAlignment="1">
      <alignment vertical="center"/>
    </xf>
    <xf numFmtId="0" fontId="4" fillId="0" borderId="26" xfId="3" applyFont="1" applyFill="1" applyBorder="1" applyAlignment="1">
      <alignment vertical="center"/>
    </xf>
    <xf numFmtId="0" fontId="7" fillId="0" borderId="21" xfId="2" applyFont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/>
    </xf>
    <xf numFmtId="0" fontId="6" fillId="0" borderId="29" xfId="3" applyFont="1" applyFill="1" applyBorder="1" applyAlignment="1">
      <alignment horizontal="center" vertical="center"/>
    </xf>
    <xf numFmtId="41" fontId="6" fillId="0" borderId="27" xfId="1" applyNumberFormat="1" applyFont="1" applyFill="1" applyBorder="1" applyAlignment="1">
      <alignment vertical="center"/>
    </xf>
    <xf numFmtId="14" fontId="4" fillId="0" borderId="30" xfId="4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vertical="center"/>
    </xf>
    <xf numFmtId="0" fontId="4" fillId="0" borderId="31" xfId="4" applyFont="1" applyFill="1" applyBorder="1" applyAlignment="1">
      <alignment vertical="center"/>
    </xf>
    <xf numFmtId="41" fontId="4" fillId="0" borderId="30" xfId="5" applyFont="1" applyFill="1" applyBorder="1" applyAlignment="1">
      <alignment vertical="center"/>
    </xf>
    <xf numFmtId="14" fontId="4" fillId="0" borderId="24" xfId="4" applyNumberFormat="1" applyFont="1" applyFill="1" applyBorder="1" applyAlignment="1">
      <alignment horizontal="center" vertical="center"/>
    </xf>
    <xf numFmtId="0" fontId="4" fillId="0" borderId="32" xfId="4" applyFont="1" applyFill="1" applyBorder="1" applyAlignment="1">
      <alignment vertical="center"/>
    </xf>
    <xf numFmtId="0" fontId="4" fillId="0" borderId="33" xfId="4" applyFont="1" applyFill="1" applyBorder="1" applyAlignment="1">
      <alignment vertical="center"/>
    </xf>
    <xf numFmtId="41" fontId="4" fillId="0" borderId="24" xfId="5" applyFont="1" applyFill="1" applyBorder="1" applyAlignment="1">
      <alignment vertical="center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0" fontId="11" fillId="0" borderId="0" xfId="0" applyFont="1">
      <alignment vertical="center"/>
    </xf>
    <xf numFmtId="0" fontId="4" fillId="0" borderId="34" xfId="3" applyFont="1" applyFill="1" applyBorder="1" applyAlignment="1">
      <alignment vertical="center"/>
    </xf>
    <xf numFmtId="0" fontId="4" fillId="0" borderId="35" xfId="3" applyFont="1" applyFill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41" fontId="4" fillId="0" borderId="11" xfId="1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3" fillId="0" borderId="30" xfId="4" applyNumberFormat="1" applyFont="1" applyFill="1" applyBorder="1" applyAlignment="1">
      <alignment horizontal="center" vertical="center"/>
    </xf>
    <xf numFmtId="0" fontId="13" fillId="0" borderId="12" xfId="4" applyFont="1" applyFill="1" applyBorder="1" applyAlignment="1">
      <alignment horizontal="left" vertical="center"/>
    </xf>
    <xf numFmtId="0" fontId="13" fillId="0" borderId="31" xfId="4" applyFont="1" applyFill="1" applyBorder="1" applyAlignment="1">
      <alignment horizontal="left" vertical="center"/>
    </xf>
    <xf numFmtId="41" fontId="13" fillId="0" borderId="30" xfId="5" applyFont="1" applyFill="1" applyBorder="1" applyAlignment="1">
      <alignment vertical="center"/>
    </xf>
    <xf numFmtId="0" fontId="13" fillId="0" borderId="12" xfId="4" applyFont="1" applyFill="1" applyBorder="1" applyAlignment="1">
      <alignment vertical="center"/>
    </xf>
    <xf numFmtId="0" fontId="9" fillId="0" borderId="31" xfId="0" applyFont="1" applyBorder="1" applyAlignment="1">
      <alignment vertical="center"/>
    </xf>
    <xf numFmtId="176" fontId="13" fillId="0" borderId="31" xfId="1" applyNumberFormat="1" applyFont="1" applyFill="1" applyBorder="1" applyAlignment="1">
      <alignment horizontal="right" vertical="center"/>
    </xf>
    <xf numFmtId="14" fontId="13" fillId="0" borderId="12" xfId="4" applyNumberFormat="1" applyFont="1" applyFill="1" applyBorder="1" applyAlignment="1">
      <alignment horizontal="center" vertical="center"/>
    </xf>
    <xf numFmtId="41" fontId="13" fillId="0" borderId="31" xfId="5" applyFont="1" applyFill="1" applyBorder="1" applyAlignment="1">
      <alignment vertical="center"/>
    </xf>
    <xf numFmtId="0" fontId="4" fillId="0" borderId="12" xfId="4" applyFont="1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14" fontId="4" fillId="0" borderId="12" xfId="1" applyNumberFormat="1" applyFont="1" applyFill="1" applyBorder="1" applyAlignment="1">
      <alignment horizontal="center" vertical="center"/>
    </xf>
    <xf numFmtId="0" fontId="4" fillId="0" borderId="36" xfId="1" applyFont="1" applyFill="1" applyBorder="1" applyAlignment="1">
      <alignment horizontal="left" vertical="center"/>
    </xf>
    <xf numFmtId="0" fontId="7" fillId="0" borderId="16" xfId="2" applyBorder="1" applyAlignment="1">
      <alignment horizontal="left" vertical="center"/>
    </xf>
    <xf numFmtId="176" fontId="4" fillId="0" borderId="31" xfId="1" applyNumberFormat="1" applyFont="1" applyFill="1" applyBorder="1" applyAlignment="1">
      <alignment horizontal="right" vertical="center"/>
    </xf>
    <xf numFmtId="0" fontId="4" fillId="0" borderId="16" xfId="1" applyFont="1" applyFill="1" applyBorder="1" applyAlignment="1">
      <alignment horizontal="left" vertical="center"/>
    </xf>
    <xf numFmtId="0" fontId="4" fillId="0" borderId="31" xfId="4" applyFont="1" applyFill="1" applyBorder="1" applyAlignment="1">
      <alignment horizontal="left" vertical="center"/>
    </xf>
    <xf numFmtId="14" fontId="4" fillId="0" borderId="32" xfId="1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horizontal="center" vertical="center"/>
    </xf>
    <xf numFmtId="0" fontId="4" fillId="0" borderId="31" xfId="4" applyFont="1" applyFill="1" applyBorder="1" applyAlignment="1">
      <alignment horizontal="center" vertical="center"/>
    </xf>
    <xf numFmtId="176" fontId="4" fillId="0" borderId="33" xfId="1" applyNumberFormat="1" applyFont="1" applyFill="1" applyBorder="1" applyAlignment="1">
      <alignment horizontal="right" vertical="center"/>
    </xf>
    <xf numFmtId="0" fontId="13" fillId="0" borderId="7" xfId="4" applyFont="1" applyFill="1" applyBorder="1" applyAlignment="1">
      <alignment horizontal="left" vertical="center"/>
    </xf>
    <xf numFmtId="0" fontId="13" fillId="0" borderId="23" xfId="4" applyFont="1" applyFill="1" applyBorder="1" applyAlignment="1">
      <alignment horizontal="left" vertical="center"/>
    </xf>
    <xf numFmtId="0" fontId="13" fillId="0" borderId="36" xfId="1" applyFont="1" applyFill="1" applyBorder="1" applyAlignment="1">
      <alignment horizontal="left" vertical="center"/>
    </xf>
    <xf numFmtId="0" fontId="13" fillId="0" borderId="16" xfId="1" applyFont="1" applyFill="1" applyBorder="1" applyAlignment="1">
      <alignment horizontal="left" vertical="center"/>
    </xf>
    <xf numFmtId="14" fontId="4" fillId="0" borderId="12" xfId="4" applyNumberFormat="1" applyFont="1" applyFill="1" applyBorder="1" applyAlignment="1">
      <alignment horizontal="center" vertical="center"/>
    </xf>
    <xf numFmtId="41" fontId="4" fillId="0" borderId="31" xfId="5" applyFont="1" applyFill="1" applyBorder="1" applyAlignment="1">
      <alignment vertical="center"/>
    </xf>
    <xf numFmtId="0" fontId="4" fillId="0" borderId="12" xfId="1" applyFont="1" applyFill="1" applyBorder="1" applyAlignment="1">
      <alignment horizontal="left" vertical="center"/>
    </xf>
    <xf numFmtId="0" fontId="4" fillId="0" borderId="31" xfId="1" applyFont="1" applyFill="1" applyBorder="1" applyAlignment="1">
      <alignment horizontal="left" vertical="center"/>
    </xf>
    <xf numFmtId="14" fontId="4" fillId="0" borderId="32" xfId="4" applyNumberFormat="1" applyFont="1" applyFill="1" applyBorder="1" applyAlignment="1">
      <alignment horizontal="center" vertical="center"/>
    </xf>
    <xf numFmtId="0" fontId="4" fillId="0" borderId="32" xfId="4" applyFont="1" applyFill="1" applyBorder="1" applyAlignment="1">
      <alignment horizontal="left" vertical="center"/>
    </xf>
    <xf numFmtId="0" fontId="4" fillId="0" borderId="33" xfId="4" applyFont="1" applyFill="1" applyBorder="1" applyAlignment="1">
      <alignment horizontal="left" vertical="center"/>
    </xf>
    <xf numFmtId="41" fontId="4" fillId="0" borderId="33" xfId="5" applyFont="1" applyFill="1" applyBorder="1" applyAlignment="1">
      <alignment vertical="center"/>
    </xf>
    <xf numFmtId="0" fontId="7" fillId="0" borderId="21" xfId="2" applyBorder="1" applyAlignment="1">
      <alignment horizontal="center" vertical="center" wrapText="1"/>
    </xf>
    <xf numFmtId="0" fontId="4" fillId="0" borderId="12" xfId="4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4" fillId="0" borderId="7" xfId="4" applyFont="1" applyFill="1" applyBorder="1" applyAlignment="1">
      <alignment horizontal="left" vertical="center"/>
    </xf>
    <xf numFmtId="0" fontId="4" fillId="0" borderId="23" xfId="4" applyFont="1" applyFill="1" applyBorder="1" applyAlignment="1">
      <alignment horizontal="left" vertical="center"/>
    </xf>
  </cellXfs>
  <cellStyles count="7">
    <cellStyle name="쉼표 [0]" xfId="6" builtinId="6"/>
    <cellStyle name="쉼표 [0] 2" xfId="5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zoomScale="85" zoomScaleNormal="85" workbookViewId="0">
      <selection activeCell="F28" sqref="F28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34" t="s">
        <v>18</v>
      </c>
      <c r="B1" s="35"/>
      <c r="C1" s="35"/>
      <c r="D1" s="35"/>
      <c r="E1" s="3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37" t="s">
        <v>2</v>
      </c>
      <c r="B4" s="38"/>
      <c r="C4" s="39"/>
      <c r="D4" s="5" t="s">
        <v>3</v>
      </c>
      <c r="E4" s="6" t="s">
        <v>4</v>
      </c>
    </row>
    <row r="5" spans="1:7">
      <c r="A5" s="40" t="s">
        <v>14</v>
      </c>
      <c r="B5" s="41"/>
      <c r="C5" s="42"/>
      <c r="D5" s="7">
        <f>COUNTA(C11:C20)</f>
        <v>10</v>
      </c>
      <c r="E5" s="8">
        <f>E21</f>
        <v>2627700</v>
      </c>
    </row>
    <row r="6" spans="1:7">
      <c r="A6" s="43" t="s">
        <v>5</v>
      </c>
      <c r="B6" s="44"/>
      <c r="C6" s="45"/>
      <c r="D6" s="9">
        <f>COUNTA(C22:C40)</f>
        <v>19</v>
      </c>
      <c r="E6" s="10">
        <f>E41</f>
        <v>5290450</v>
      </c>
    </row>
    <row r="7" spans="1:7">
      <c r="A7" s="46" t="s">
        <v>6</v>
      </c>
      <c r="B7" s="47"/>
      <c r="C7" s="48"/>
      <c r="D7" s="11">
        <f>SUM(D5:D6)</f>
        <v>29</v>
      </c>
      <c r="E7" s="12">
        <f>SUM(E5:E6)</f>
        <v>7918150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2" t="s">
        <v>8</v>
      </c>
      <c r="B10" s="22" t="s">
        <v>9</v>
      </c>
      <c r="C10" s="30" t="s">
        <v>10</v>
      </c>
      <c r="D10" s="30"/>
      <c r="E10" s="22" t="s">
        <v>11</v>
      </c>
    </row>
    <row r="11" spans="1:7" ht="21.75" customHeight="1">
      <c r="A11" s="55" t="s">
        <v>15</v>
      </c>
      <c r="B11" s="14">
        <v>43104</v>
      </c>
      <c r="C11" s="33" t="s">
        <v>19</v>
      </c>
      <c r="D11" s="32"/>
      <c r="E11" s="15">
        <v>468000</v>
      </c>
    </row>
    <row r="12" spans="1:7" ht="21.75" customHeight="1">
      <c r="A12" s="56"/>
      <c r="B12" s="14">
        <v>43105</v>
      </c>
      <c r="C12" s="33" t="s">
        <v>20</v>
      </c>
      <c r="D12" s="32"/>
      <c r="E12" s="18">
        <v>458000</v>
      </c>
    </row>
    <row r="13" spans="1:7" ht="21.75" customHeight="1">
      <c r="A13" s="56"/>
      <c r="B13" s="14">
        <v>43109</v>
      </c>
      <c r="C13" s="31" t="s">
        <v>21</v>
      </c>
      <c r="D13" s="32"/>
      <c r="E13" s="15">
        <v>293700</v>
      </c>
    </row>
    <row r="14" spans="1:7" ht="21.75" customHeight="1">
      <c r="A14" s="56"/>
      <c r="B14" s="17">
        <v>43111</v>
      </c>
      <c r="C14" s="31" t="s">
        <v>22</v>
      </c>
      <c r="D14" s="32"/>
      <c r="E14" s="15">
        <v>44000</v>
      </c>
    </row>
    <row r="15" spans="1:7" ht="21.75" customHeight="1">
      <c r="A15" s="56"/>
      <c r="B15" s="14">
        <v>43117</v>
      </c>
      <c r="C15" s="31" t="s">
        <v>23</v>
      </c>
      <c r="D15" s="32"/>
      <c r="E15" s="15">
        <v>132000</v>
      </c>
      <c r="G15" s="13"/>
    </row>
    <row r="16" spans="1:7" ht="21.75" customHeight="1">
      <c r="A16" s="56"/>
      <c r="B16" s="14">
        <v>43119</v>
      </c>
      <c r="C16" s="31" t="s">
        <v>24</v>
      </c>
      <c r="D16" s="32"/>
      <c r="E16" s="15">
        <v>496000</v>
      </c>
    </row>
    <row r="17" spans="1:7" ht="21.75" customHeight="1">
      <c r="A17" s="56"/>
      <c r="B17" s="14">
        <v>43119</v>
      </c>
      <c r="C17" s="31" t="s">
        <v>25</v>
      </c>
      <c r="D17" s="32"/>
      <c r="E17" s="15">
        <v>157000</v>
      </c>
    </row>
    <row r="18" spans="1:7" ht="21.75" customHeight="1">
      <c r="A18" s="56"/>
      <c r="B18" s="14">
        <v>43122</v>
      </c>
      <c r="C18" s="31" t="s">
        <v>26</v>
      </c>
      <c r="D18" s="32"/>
      <c r="E18" s="15">
        <v>370000</v>
      </c>
      <c r="G18" s="13"/>
    </row>
    <row r="19" spans="1:7" ht="21.75" customHeight="1">
      <c r="A19" s="56"/>
      <c r="B19" s="14">
        <v>43125</v>
      </c>
      <c r="C19" s="31" t="s">
        <v>27</v>
      </c>
      <c r="D19" s="32"/>
      <c r="E19" s="15">
        <v>58000</v>
      </c>
    </row>
    <row r="20" spans="1:7" ht="21.75" customHeight="1">
      <c r="A20" s="56"/>
      <c r="B20" s="14">
        <v>43131</v>
      </c>
      <c r="C20" s="31" t="s">
        <v>28</v>
      </c>
      <c r="D20" s="32"/>
      <c r="E20" s="15">
        <v>151000</v>
      </c>
    </row>
    <row r="21" spans="1:7" ht="21.75" customHeight="1">
      <c r="A21" s="57"/>
      <c r="B21" s="23" t="s">
        <v>12</v>
      </c>
      <c r="C21" s="53"/>
      <c r="D21" s="54"/>
      <c r="E21" s="16">
        <f>SUM(E11:E20)</f>
        <v>2627700</v>
      </c>
    </row>
    <row r="22" spans="1:7" ht="21.75" customHeight="1">
      <c r="A22" s="60" t="s">
        <v>13</v>
      </c>
      <c r="B22" s="17">
        <v>43102</v>
      </c>
      <c r="C22" s="58" t="s">
        <v>29</v>
      </c>
      <c r="D22" s="59"/>
      <c r="E22" s="18">
        <v>365000</v>
      </c>
    </row>
    <row r="23" spans="1:7" ht="21.75" customHeight="1">
      <c r="A23" s="61"/>
      <c r="B23" s="17">
        <v>43103</v>
      </c>
      <c r="C23" s="49" t="s">
        <v>30</v>
      </c>
      <c r="D23" s="50"/>
      <c r="E23" s="18">
        <v>386650</v>
      </c>
    </row>
    <row r="24" spans="1:7" ht="21.75" customHeight="1">
      <c r="A24" s="61"/>
      <c r="B24" s="17">
        <v>43105</v>
      </c>
      <c r="C24" s="49" t="s">
        <v>31</v>
      </c>
      <c r="D24" s="50"/>
      <c r="E24" s="18">
        <v>433000</v>
      </c>
    </row>
    <row r="25" spans="1:7" ht="21.75" customHeight="1">
      <c r="A25" s="61"/>
      <c r="B25" s="17">
        <v>43108</v>
      </c>
      <c r="C25" s="49" t="s">
        <v>32</v>
      </c>
      <c r="D25" s="50"/>
      <c r="E25" s="18">
        <v>74000</v>
      </c>
    </row>
    <row r="26" spans="1:7" ht="21.75" customHeight="1">
      <c r="A26" s="61"/>
      <c r="B26" s="17">
        <v>43108</v>
      </c>
      <c r="C26" s="49" t="s">
        <v>33</v>
      </c>
      <c r="D26" s="50"/>
      <c r="E26" s="18">
        <v>350000</v>
      </c>
    </row>
    <row r="27" spans="1:7" ht="21.75" customHeight="1">
      <c r="A27" s="61"/>
      <c r="B27" s="19">
        <v>43109</v>
      </c>
      <c r="C27" s="51" t="s">
        <v>34</v>
      </c>
      <c r="D27" s="52"/>
      <c r="E27" s="20">
        <v>300000</v>
      </c>
    </row>
    <row r="28" spans="1:7" ht="21.75" customHeight="1">
      <c r="A28" s="61"/>
      <c r="B28" s="19">
        <v>43109</v>
      </c>
      <c r="C28" s="51" t="s">
        <v>35</v>
      </c>
      <c r="D28" s="52"/>
      <c r="E28" s="20">
        <v>457000</v>
      </c>
      <c r="G28" s="13"/>
    </row>
    <row r="29" spans="1:7" ht="21.75" customHeight="1">
      <c r="A29" s="61"/>
      <c r="B29" s="19">
        <v>43110</v>
      </c>
      <c r="C29" s="51" t="s">
        <v>36</v>
      </c>
      <c r="D29" s="52"/>
      <c r="E29" s="20">
        <v>154000</v>
      </c>
      <c r="G29" s="13"/>
    </row>
    <row r="30" spans="1:7" ht="21.75" customHeight="1">
      <c r="A30" s="61"/>
      <c r="B30" s="19">
        <v>43110</v>
      </c>
      <c r="C30" s="51" t="s">
        <v>37</v>
      </c>
      <c r="D30" s="52"/>
      <c r="E30" s="20">
        <v>227900</v>
      </c>
      <c r="G30" s="13"/>
    </row>
    <row r="31" spans="1:7" ht="21.75" customHeight="1">
      <c r="A31" s="61"/>
      <c r="B31" s="14">
        <v>43111</v>
      </c>
      <c r="C31" s="28" t="s">
        <v>31</v>
      </c>
      <c r="D31" s="29"/>
      <c r="E31" s="15">
        <v>301400</v>
      </c>
      <c r="G31" s="13"/>
    </row>
    <row r="32" spans="1:7" ht="21.75" customHeight="1">
      <c r="A32" s="61"/>
      <c r="B32" s="14">
        <v>43115</v>
      </c>
      <c r="C32" s="28" t="s">
        <v>38</v>
      </c>
      <c r="D32" s="29"/>
      <c r="E32" s="15">
        <v>420000</v>
      </c>
    </row>
    <row r="33" spans="1:5" ht="21.75" customHeight="1">
      <c r="A33" s="61"/>
      <c r="B33" s="14">
        <v>43117</v>
      </c>
      <c r="C33" s="28" t="s">
        <v>39</v>
      </c>
      <c r="D33" s="29"/>
      <c r="E33" s="15">
        <v>52000</v>
      </c>
    </row>
    <row r="34" spans="1:5" ht="21.75" customHeight="1">
      <c r="A34" s="61"/>
      <c r="B34" s="14">
        <v>43118</v>
      </c>
      <c r="C34" s="28" t="s">
        <v>40</v>
      </c>
      <c r="D34" s="29"/>
      <c r="E34" s="15">
        <v>469000</v>
      </c>
    </row>
    <row r="35" spans="1:5" ht="21.75" customHeight="1">
      <c r="A35" s="61"/>
      <c r="B35" s="14">
        <v>43122</v>
      </c>
      <c r="C35" s="28" t="s">
        <v>41</v>
      </c>
      <c r="D35" s="29"/>
      <c r="E35" s="15">
        <v>219000</v>
      </c>
    </row>
    <row r="36" spans="1:5" ht="21.75" customHeight="1">
      <c r="A36" s="61"/>
      <c r="B36" s="14">
        <v>43124</v>
      </c>
      <c r="C36" s="28" t="s">
        <v>42</v>
      </c>
      <c r="D36" s="29"/>
      <c r="E36" s="15">
        <v>116000</v>
      </c>
    </row>
    <row r="37" spans="1:5" ht="21.75" customHeight="1">
      <c r="A37" s="61"/>
      <c r="B37" s="14">
        <v>43125</v>
      </c>
      <c r="C37" s="28" t="s">
        <v>31</v>
      </c>
      <c r="D37" s="29"/>
      <c r="E37" s="15">
        <v>90000</v>
      </c>
    </row>
    <row r="38" spans="1:5" ht="21.75" customHeight="1">
      <c r="A38" s="61"/>
      <c r="B38" s="14">
        <v>43129</v>
      </c>
      <c r="C38" s="28" t="s">
        <v>43</v>
      </c>
      <c r="D38" s="29"/>
      <c r="E38" s="15">
        <v>396000</v>
      </c>
    </row>
    <row r="39" spans="1:5" ht="21.75" customHeight="1">
      <c r="A39" s="61"/>
      <c r="B39" s="14">
        <v>43129</v>
      </c>
      <c r="C39" s="28" t="s">
        <v>44</v>
      </c>
      <c r="D39" s="29"/>
      <c r="E39" s="15">
        <v>251500</v>
      </c>
    </row>
    <row r="40" spans="1:5" ht="21.75" customHeight="1">
      <c r="A40" s="61"/>
      <c r="B40" s="14">
        <v>43131</v>
      </c>
      <c r="C40" s="28" t="s">
        <v>45</v>
      </c>
      <c r="D40" s="29"/>
      <c r="E40" s="15">
        <v>228000</v>
      </c>
    </row>
    <row r="41" spans="1:5" ht="25.5" customHeight="1">
      <c r="A41" s="62"/>
      <c r="B41" s="24" t="s">
        <v>12</v>
      </c>
      <c r="C41" s="63"/>
      <c r="D41" s="64"/>
      <c r="E41" s="16">
        <f>SUM(E22:E40)</f>
        <v>5290450</v>
      </c>
    </row>
  </sheetData>
  <mergeCells count="39">
    <mergeCell ref="C36:D36"/>
    <mergeCell ref="C37:D37"/>
    <mergeCell ref="C30:D30"/>
    <mergeCell ref="C31:D31"/>
    <mergeCell ref="C21:D21"/>
    <mergeCell ref="A11:A21"/>
    <mergeCell ref="C22:D22"/>
    <mergeCell ref="C23:D23"/>
    <mergeCell ref="C24:D24"/>
    <mergeCell ref="A22:A41"/>
    <mergeCell ref="C16:D16"/>
    <mergeCell ref="C17:D17"/>
    <mergeCell ref="C18:D18"/>
    <mergeCell ref="C19:D19"/>
    <mergeCell ref="C41:D41"/>
    <mergeCell ref="C33:D33"/>
    <mergeCell ref="C34:D34"/>
    <mergeCell ref="C35:D35"/>
    <mergeCell ref="A1:E1"/>
    <mergeCell ref="A4:C4"/>
    <mergeCell ref="A5:C5"/>
    <mergeCell ref="A6:C6"/>
    <mergeCell ref="A7:C7"/>
    <mergeCell ref="C38:D38"/>
    <mergeCell ref="C39:D39"/>
    <mergeCell ref="C40:D40"/>
    <mergeCell ref="C10:D10"/>
    <mergeCell ref="C20:D20"/>
    <mergeCell ref="C11:D11"/>
    <mergeCell ref="C12:D12"/>
    <mergeCell ref="C13:D13"/>
    <mergeCell ref="C14:D14"/>
    <mergeCell ref="C15:D15"/>
    <mergeCell ref="C25:D25"/>
    <mergeCell ref="C26:D26"/>
    <mergeCell ref="C27:D27"/>
    <mergeCell ref="C28:D28"/>
    <mergeCell ref="C32:D32"/>
    <mergeCell ref="C29:D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zoomScale="85" zoomScaleNormal="85" workbookViewId="0">
      <selection activeCell="C45" sqref="C45"/>
    </sheetView>
  </sheetViews>
  <sheetFormatPr defaultRowHeight="16.5"/>
  <cols>
    <col min="1" max="1" width="39.375" customWidth="1"/>
    <col min="2" max="2" width="11.6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34" t="s">
        <v>46</v>
      </c>
      <c r="B1" s="35"/>
      <c r="C1" s="35"/>
      <c r="D1" s="35"/>
      <c r="E1" s="3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37" t="s">
        <v>2</v>
      </c>
      <c r="B4" s="38"/>
      <c r="C4" s="39"/>
      <c r="D4" s="5" t="s">
        <v>3</v>
      </c>
      <c r="E4" s="6" t="s">
        <v>4</v>
      </c>
    </row>
    <row r="5" spans="1:7">
      <c r="A5" s="40" t="s">
        <v>14</v>
      </c>
      <c r="B5" s="41"/>
      <c r="C5" s="42"/>
      <c r="D5" s="7">
        <f>COUNTA(C11:C18)</f>
        <v>8</v>
      </c>
      <c r="E5" s="8">
        <f>E19</f>
        <v>2338784</v>
      </c>
    </row>
    <row r="6" spans="1:7">
      <c r="A6" s="43" t="s">
        <v>5</v>
      </c>
      <c r="B6" s="44"/>
      <c r="C6" s="45"/>
      <c r="D6" s="9">
        <f>COUNTA(C20:C33)</f>
        <v>14</v>
      </c>
      <c r="E6" s="10">
        <f>E34</f>
        <v>3923158</v>
      </c>
    </row>
    <row r="7" spans="1:7">
      <c r="A7" s="46" t="s">
        <v>6</v>
      </c>
      <c r="B7" s="47"/>
      <c r="C7" s="48"/>
      <c r="D7" s="11">
        <f>SUM(D5:D6)</f>
        <v>22</v>
      </c>
      <c r="E7" s="12">
        <f>SUM(E5:E6)</f>
        <v>6261942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5" t="s">
        <v>8</v>
      </c>
      <c r="B10" s="25" t="s">
        <v>9</v>
      </c>
      <c r="C10" s="30" t="s">
        <v>10</v>
      </c>
      <c r="D10" s="30"/>
      <c r="E10" s="25" t="s">
        <v>11</v>
      </c>
    </row>
    <row r="11" spans="1:7" ht="21.75" customHeight="1">
      <c r="A11" s="55" t="s">
        <v>15</v>
      </c>
      <c r="B11" s="14">
        <v>43138</v>
      </c>
      <c r="C11" s="33" t="s">
        <v>48</v>
      </c>
      <c r="D11" s="32"/>
      <c r="E11" s="15">
        <v>485000</v>
      </c>
    </row>
    <row r="12" spans="1:7" ht="21.75" customHeight="1">
      <c r="A12" s="56"/>
      <c r="B12" s="14">
        <v>43143</v>
      </c>
      <c r="C12" s="33" t="s">
        <v>49</v>
      </c>
      <c r="D12" s="32"/>
      <c r="E12" s="18">
        <v>390000</v>
      </c>
    </row>
    <row r="13" spans="1:7" ht="21.75" customHeight="1">
      <c r="A13" s="56"/>
      <c r="B13" s="14">
        <v>43143</v>
      </c>
      <c r="C13" s="31" t="s">
        <v>50</v>
      </c>
      <c r="D13" s="32"/>
      <c r="E13" s="15">
        <v>320000</v>
      </c>
    </row>
    <row r="14" spans="1:7" ht="21.75" customHeight="1">
      <c r="A14" s="56"/>
      <c r="B14" s="17">
        <v>43145</v>
      </c>
      <c r="C14" s="31" t="s">
        <v>51</v>
      </c>
      <c r="D14" s="32"/>
      <c r="E14" s="15">
        <v>262000</v>
      </c>
    </row>
    <row r="15" spans="1:7" ht="21.75" customHeight="1">
      <c r="A15" s="56"/>
      <c r="B15" s="14">
        <v>43151</v>
      </c>
      <c r="C15" s="31" t="s">
        <v>49</v>
      </c>
      <c r="D15" s="32"/>
      <c r="E15" s="15">
        <v>76000</v>
      </c>
      <c r="G15" s="13"/>
    </row>
    <row r="16" spans="1:7" ht="21.75" customHeight="1">
      <c r="A16" s="56"/>
      <c r="B16" s="14">
        <v>43152</v>
      </c>
      <c r="C16" s="31" t="s">
        <v>52</v>
      </c>
      <c r="D16" s="32"/>
      <c r="E16" s="15">
        <v>459000</v>
      </c>
    </row>
    <row r="17" spans="1:7" ht="21.75" customHeight="1">
      <c r="A17" s="56"/>
      <c r="B17" s="14">
        <v>43154</v>
      </c>
      <c r="C17" s="31" t="s">
        <v>53</v>
      </c>
      <c r="D17" s="32"/>
      <c r="E17" s="15">
        <v>265147</v>
      </c>
    </row>
    <row r="18" spans="1:7" ht="21.75" customHeight="1">
      <c r="A18" s="56"/>
      <c r="B18" s="14">
        <v>43155</v>
      </c>
      <c r="C18" s="31" t="s">
        <v>54</v>
      </c>
      <c r="D18" s="32"/>
      <c r="E18" s="15">
        <v>81637</v>
      </c>
      <c r="G18" s="13"/>
    </row>
    <row r="19" spans="1:7" ht="21.75" customHeight="1">
      <c r="A19" s="57"/>
      <c r="B19" s="23" t="s">
        <v>12</v>
      </c>
      <c r="C19" s="53"/>
      <c r="D19" s="54"/>
      <c r="E19" s="16">
        <f>SUM(E11:E18)</f>
        <v>2338784</v>
      </c>
    </row>
    <row r="20" spans="1:7" ht="21.75" customHeight="1">
      <c r="A20" s="60" t="s">
        <v>13</v>
      </c>
      <c r="B20" s="17">
        <v>43133</v>
      </c>
      <c r="C20" s="58" t="s">
        <v>55</v>
      </c>
      <c r="D20" s="59"/>
      <c r="E20" s="21">
        <v>26887</v>
      </c>
    </row>
    <row r="21" spans="1:7" ht="21.75" customHeight="1">
      <c r="A21" s="61"/>
      <c r="B21" s="17">
        <v>43134</v>
      </c>
      <c r="C21" s="49" t="s">
        <v>56</v>
      </c>
      <c r="D21" s="50"/>
      <c r="E21" s="18">
        <v>759940</v>
      </c>
    </row>
    <row r="22" spans="1:7" ht="21.75" customHeight="1">
      <c r="A22" s="61"/>
      <c r="B22" s="17">
        <v>43136</v>
      </c>
      <c r="C22" s="49" t="s">
        <v>57</v>
      </c>
      <c r="D22" s="50"/>
      <c r="E22" s="18">
        <v>145750</v>
      </c>
    </row>
    <row r="23" spans="1:7" ht="21.75" customHeight="1">
      <c r="A23" s="61"/>
      <c r="B23" s="17">
        <v>43137</v>
      </c>
      <c r="C23" s="49" t="s">
        <v>58</v>
      </c>
      <c r="D23" s="50"/>
      <c r="E23" s="18">
        <v>256000</v>
      </c>
    </row>
    <row r="24" spans="1:7" ht="21.75" customHeight="1">
      <c r="A24" s="61"/>
      <c r="B24" s="17">
        <v>43138</v>
      </c>
      <c r="C24" s="49" t="s">
        <v>59</v>
      </c>
      <c r="D24" s="50"/>
      <c r="E24" s="18">
        <v>190000</v>
      </c>
    </row>
    <row r="25" spans="1:7" ht="21.75" customHeight="1">
      <c r="A25" s="61"/>
      <c r="B25" s="19">
        <v>43139</v>
      </c>
      <c r="C25" s="51" t="s">
        <v>16</v>
      </c>
      <c r="D25" s="52"/>
      <c r="E25" s="20">
        <v>240000</v>
      </c>
    </row>
    <row r="26" spans="1:7" ht="21.75" customHeight="1">
      <c r="A26" s="61"/>
      <c r="B26" s="19">
        <v>43144</v>
      </c>
      <c r="C26" s="51" t="s">
        <v>60</v>
      </c>
      <c r="D26" s="52"/>
      <c r="E26" s="20">
        <v>325000</v>
      </c>
    </row>
    <row r="27" spans="1:7" ht="21.75" customHeight="1">
      <c r="A27" s="61"/>
      <c r="B27" s="19">
        <v>43150</v>
      </c>
      <c r="C27" s="51" t="s">
        <v>61</v>
      </c>
      <c r="D27" s="52"/>
      <c r="E27" s="20">
        <v>499000</v>
      </c>
    </row>
    <row r="28" spans="1:7" ht="21.75" customHeight="1">
      <c r="A28" s="61"/>
      <c r="B28" s="19">
        <v>43152</v>
      </c>
      <c r="C28" s="51" t="s">
        <v>62</v>
      </c>
      <c r="D28" s="52"/>
      <c r="E28" s="20">
        <v>307000</v>
      </c>
      <c r="G28" s="13"/>
    </row>
    <row r="29" spans="1:7" ht="21.75" customHeight="1">
      <c r="A29" s="61"/>
      <c r="B29" s="14">
        <v>43153</v>
      </c>
      <c r="C29" s="28" t="s">
        <v>63</v>
      </c>
      <c r="D29" s="29"/>
      <c r="E29" s="15">
        <v>350000</v>
      </c>
      <c r="G29" s="13"/>
    </row>
    <row r="30" spans="1:7" ht="21.75" customHeight="1">
      <c r="A30" s="61"/>
      <c r="B30" s="14">
        <v>43155</v>
      </c>
      <c r="C30" s="28" t="s">
        <v>64</v>
      </c>
      <c r="D30" s="65"/>
      <c r="E30" s="15">
        <v>35404</v>
      </c>
      <c r="G30" s="13"/>
    </row>
    <row r="31" spans="1:7" ht="21.75" customHeight="1">
      <c r="A31" s="61"/>
      <c r="B31" s="14">
        <v>43156</v>
      </c>
      <c r="C31" s="28" t="s">
        <v>65</v>
      </c>
      <c r="D31" s="29"/>
      <c r="E31" s="15">
        <v>235735</v>
      </c>
    </row>
    <row r="32" spans="1:7" ht="21.75" customHeight="1">
      <c r="A32" s="61"/>
      <c r="B32" s="14">
        <v>43157</v>
      </c>
      <c r="C32" s="28" t="s">
        <v>66</v>
      </c>
      <c r="D32" s="29"/>
      <c r="E32" s="15">
        <v>131442</v>
      </c>
    </row>
    <row r="33" spans="1:5" ht="21.75" customHeight="1">
      <c r="A33" s="61"/>
      <c r="B33" s="14">
        <v>43159</v>
      </c>
      <c r="C33" s="28" t="s">
        <v>67</v>
      </c>
      <c r="D33" s="29"/>
      <c r="E33" s="15">
        <v>421000</v>
      </c>
    </row>
    <row r="34" spans="1:5" ht="21.75" customHeight="1">
      <c r="A34" s="62"/>
      <c r="B34" s="24" t="s">
        <v>12</v>
      </c>
      <c r="C34" s="63"/>
      <c r="D34" s="64"/>
      <c r="E34" s="16">
        <f>SUM(E20:E33)</f>
        <v>3923158</v>
      </c>
    </row>
    <row r="38" spans="1:5">
      <c r="E38" s="27"/>
    </row>
  </sheetData>
  <mergeCells count="32">
    <mergeCell ref="C29:D29"/>
    <mergeCell ref="C34:D34"/>
    <mergeCell ref="C31:D31"/>
    <mergeCell ref="C32:D32"/>
    <mergeCell ref="C25:D25"/>
    <mergeCell ref="C26:D26"/>
    <mergeCell ref="C27:D27"/>
    <mergeCell ref="C28:D28"/>
    <mergeCell ref="C11:D11"/>
    <mergeCell ref="C12:D12"/>
    <mergeCell ref="C13:D13"/>
    <mergeCell ref="C20:D20"/>
    <mergeCell ref="C21:D21"/>
    <mergeCell ref="C22:D22"/>
    <mergeCell ref="C23:D23"/>
    <mergeCell ref="C24:D24"/>
    <mergeCell ref="A20:A34"/>
    <mergeCell ref="C19:D19"/>
    <mergeCell ref="A1:E1"/>
    <mergeCell ref="A4:C4"/>
    <mergeCell ref="A5:C5"/>
    <mergeCell ref="A6:C6"/>
    <mergeCell ref="A7:C7"/>
    <mergeCell ref="C10:D10"/>
    <mergeCell ref="C14:D14"/>
    <mergeCell ref="C15:D15"/>
    <mergeCell ref="C16:D16"/>
    <mergeCell ref="C17:D17"/>
    <mergeCell ref="C18:D18"/>
    <mergeCell ref="A11:A19"/>
    <mergeCell ref="C30:D30"/>
    <mergeCell ref="C33:D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selection activeCell="F22" sqref="F22"/>
    </sheetView>
  </sheetViews>
  <sheetFormatPr defaultRowHeight="16.5"/>
  <cols>
    <col min="1" max="1" width="39.375" customWidth="1"/>
    <col min="2" max="2" width="11.6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34" t="s">
        <v>47</v>
      </c>
      <c r="B1" s="35"/>
      <c r="C1" s="35"/>
      <c r="D1" s="35"/>
      <c r="E1" s="3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37" t="s">
        <v>2</v>
      </c>
      <c r="B4" s="38"/>
      <c r="C4" s="39"/>
      <c r="D4" s="5" t="s">
        <v>3</v>
      </c>
      <c r="E4" s="6" t="s">
        <v>4</v>
      </c>
    </row>
    <row r="5" spans="1:7">
      <c r="A5" s="40" t="s">
        <v>14</v>
      </c>
      <c r="B5" s="41"/>
      <c r="C5" s="42"/>
      <c r="D5" s="7">
        <f>COUNTA(C11:C18)</f>
        <v>8</v>
      </c>
      <c r="E5" s="8">
        <f>E19</f>
        <v>2168700</v>
      </c>
    </row>
    <row r="6" spans="1:7">
      <c r="A6" s="43" t="s">
        <v>5</v>
      </c>
      <c r="B6" s="44"/>
      <c r="C6" s="45"/>
      <c r="D6" s="9">
        <f>COUNTA(C20:C33)</f>
        <v>14</v>
      </c>
      <c r="E6" s="10">
        <f>E34</f>
        <v>4741587</v>
      </c>
    </row>
    <row r="7" spans="1:7">
      <c r="A7" s="46" t="s">
        <v>6</v>
      </c>
      <c r="B7" s="47"/>
      <c r="C7" s="48"/>
      <c r="D7" s="11">
        <f>SUM(D5:D6)</f>
        <v>22</v>
      </c>
      <c r="E7" s="12">
        <f>SUM(E5:E6)</f>
        <v>6910287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5" t="s">
        <v>8</v>
      </c>
      <c r="B10" s="25" t="s">
        <v>9</v>
      </c>
      <c r="C10" s="30" t="s">
        <v>10</v>
      </c>
      <c r="D10" s="30"/>
      <c r="E10" s="25" t="s">
        <v>11</v>
      </c>
    </row>
    <row r="11" spans="1:7" ht="21.75" customHeight="1">
      <c r="A11" s="55" t="s">
        <v>15</v>
      </c>
      <c r="B11" s="14">
        <v>43161</v>
      </c>
      <c r="C11" s="33" t="s">
        <v>68</v>
      </c>
      <c r="D11" s="32"/>
      <c r="E11" s="15">
        <v>380000</v>
      </c>
    </row>
    <row r="12" spans="1:7" ht="21.75" customHeight="1">
      <c r="A12" s="56"/>
      <c r="B12" s="14">
        <v>43161</v>
      </c>
      <c r="C12" s="33" t="s">
        <v>69</v>
      </c>
      <c r="D12" s="32"/>
      <c r="E12" s="18">
        <v>28700</v>
      </c>
    </row>
    <row r="13" spans="1:7" ht="21.75" customHeight="1">
      <c r="A13" s="56"/>
      <c r="B13" s="14">
        <v>43164</v>
      </c>
      <c r="C13" s="31" t="s">
        <v>70</v>
      </c>
      <c r="D13" s="32"/>
      <c r="E13" s="15">
        <v>480000</v>
      </c>
    </row>
    <row r="14" spans="1:7" ht="21.75" customHeight="1">
      <c r="A14" s="56"/>
      <c r="B14" s="17">
        <v>43175</v>
      </c>
      <c r="C14" s="31" t="s">
        <v>71</v>
      </c>
      <c r="D14" s="32"/>
      <c r="E14" s="15">
        <v>480000</v>
      </c>
    </row>
    <row r="15" spans="1:7" ht="21.75" customHeight="1">
      <c r="A15" s="56"/>
      <c r="B15" s="14">
        <v>43179</v>
      </c>
      <c r="C15" s="31" t="s">
        <v>52</v>
      </c>
      <c r="D15" s="32"/>
      <c r="E15" s="15">
        <v>312000</v>
      </c>
      <c r="G15" s="13"/>
    </row>
    <row r="16" spans="1:7" ht="21.75" customHeight="1">
      <c r="A16" s="56"/>
      <c r="B16" s="14">
        <v>43180</v>
      </c>
      <c r="C16" s="31" t="s">
        <v>72</v>
      </c>
      <c r="D16" s="32"/>
      <c r="E16" s="15">
        <v>204000</v>
      </c>
    </row>
    <row r="17" spans="1:7" ht="21.75" customHeight="1">
      <c r="A17" s="56"/>
      <c r="B17" s="14">
        <v>43180</v>
      </c>
      <c r="C17" s="31" t="s">
        <v>73</v>
      </c>
      <c r="D17" s="32"/>
      <c r="E17" s="15">
        <v>80000</v>
      </c>
    </row>
    <row r="18" spans="1:7" ht="21.75" customHeight="1">
      <c r="A18" s="56"/>
      <c r="B18" s="14">
        <v>43188</v>
      </c>
      <c r="C18" s="31" t="s">
        <v>74</v>
      </c>
      <c r="D18" s="32"/>
      <c r="E18" s="15">
        <v>204000</v>
      </c>
      <c r="G18" s="13"/>
    </row>
    <row r="19" spans="1:7" ht="21.75" customHeight="1">
      <c r="A19" s="57"/>
      <c r="B19" s="23" t="s">
        <v>12</v>
      </c>
      <c r="C19" s="53"/>
      <c r="D19" s="54"/>
      <c r="E19" s="16">
        <f>SUM(E11:E18)</f>
        <v>2168700</v>
      </c>
    </row>
    <row r="20" spans="1:7" ht="21.75" customHeight="1">
      <c r="A20" s="60" t="s">
        <v>13</v>
      </c>
      <c r="B20" s="17">
        <v>43161</v>
      </c>
      <c r="C20" s="49" t="s">
        <v>86</v>
      </c>
      <c r="D20" s="50"/>
      <c r="E20" s="18">
        <v>466000</v>
      </c>
    </row>
    <row r="21" spans="1:7" ht="21.75" customHeight="1">
      <c r="A21" s="61"/>
      <c r="B21" s="17">
        <v>43161</v>
      </c>
      <c r="C21" s="49" t="s">
        <v>75</v>
      </c>
      <c r="D21" s="50"/>
      <c r="E21" s="18">
        <v>108000</v>
      </c>
    </row>
    <row r="22" spans="1:7" ht="21.75" customHeight="1">
      <c r="A22" s="61"/>
      <c r="B22" s="17">
        <v>43164</v>
      </c>
      <c r="C22" s="49" t="s">
        <v>76</v>
      </c>
      <c r="D22" s="50"/>
      <c r="E22" s="18">
        <v>97000</v>
      </c>
    </row>
    <row r="23" spans="1:7" ht="21.75" customHeight="1">
      <c r="A23" s="61"/>
      <c r="B23" s="17">
        <v>43166</v>
      </c>
      <c r="C23" s="49" t="s">
        <v>17</v>
      </c>
      <c r="D23" s="50"/>
      <c r="E23" s="18">
        <v>419500</v>
      </c>
    </row>
    <row r="24" spans="1:7" ht="21.75" customHeight="1">
      <c r="A24" s="61"/>
      <c r="B24" s="17">
        <v>43167</v>
      </c>
      <c r="C24" s="49" t="s">
        <v>77</v>
      </c>
      <c r="D24" s="50"/>
      <c r="E24" s="18">
        <v>455500</v>
      </c>
    </row>
    <row r="25" spans="1:7" ht="21.75" customHeight="1">
      <c r="A25" s="61"/>
      <c r="B25" s="19">
        <v>43168</v>
      </c>
      <c r="C25" s="51" t="s">
        <v>78</v>
      </c>
      <c r="D25" s="52"/>
      <c r="E25" s="20">
        <v>472000</v>
      </c>
    </row>
    <row r="26" spans="1:7" ht="21.75" customHeight="1">
      <c r="A26" s="61"/>
      <c r="B26" s="19">
        <v>43178</v>
      </c>
      <c r="C26" s="51" t="s">
        <v>79</v>
      </c>
      <c r="D26" s="52"/>
      <c r="E26" s="20">
        <v>281800</v>
      </c>
    </row>
    <row r="27" spans="1:7" ht="21.75" customHeight="1">
      <c r="A27" s="61"/>
      <c r="B27" s="19">
        <v>43179</v>
      </c>
      <c r="C27" s="51" t="s">
        <v>80</v>
      </c>
      <c r="D27" s="52"/>
      <c r="E27" s="20">
        <v>420000</v>
      </c>
    </row>
    <row r="28" spans="1:7" ht="21.75" customHeight="1">
      <c r="A28" s="61"/>
      <c r="B28" s="19">
        <v>43184</v>
      </c>
      <c r="C28" s="51" t="s">
        <v>81</v>
      </c>
      <c r="D28" s="52"/>
      <c r="E28" s="20">
        <v>363138</v>
      </c>
      <c r="G28" s="13"/>
    </row>
    <row r="29" spans="1:7" ht="21.75" customHeight="1">
      <c r="A29" s="61"/>
      <c r="B29" s="14">
        <v>43186</v>
      </c>
      <c r="C29" s="28" t="s">
        <v>64</v>
      </c>
      <c r="D29" s="29"/>
      <c r="E29" s="15">
        <v>188649</v>
      </c>
      <c r="G29" s="13"/>
    </row>
    <row r="30" spans="1:7" ht="21.75" customHeight="1">
      <c r="A30" s="61"/>
      <c r="B30" s="14">
        <v>43187</v>
      </c>
      <c r="C30" s="28" t="s">
        <v>82</v>
      </c>
      <c r="D30" s="29"/>
      <c r="E30" s="15">
        <v>130000</v>
      </c>
      <c r="G30" s="13"/>
    </row>
    <row r="31" spans="1:7" ht="21.75" customHeight="1">
      <c r="A31" s="61"/>
      <c r="B31" s="14">
        <v>43187</v>
      </c>
      <c r="C31" s="28" t="s">
        <v>83</v>
      </c>
      <c r="D31" s="29"/>
      <c r="E31" s="15">
        <v>465000</v>
      </c>
      <c r="G31" s="13"/>
    </row>
    <row r="32" spans="1:7" ht="21.75" customHeight="1">
      <c r="A32" s="61"/>
      <c r="B32" s="14">
        <v>43188</v>
      </c>
      <c r="C32" s="28" t="s">
        <v>84</v>
      </c>
      <c r="D32" s="29"/>
      <c r="E32" s="15">
        <v>445000</v>
      </c>
    </row>
    <row r="33" spans="1:5" ht="21.75" customHeight="1">
      <c r="A33" s="61"/>
      <c r="B33" s="14">
        <v>43189</v>
      </c>
      <c r="C33" s="28" t="s">
        <v>85</v>
      </c>
      <c r="D33" s="29"/>
      <c r="E33" s="15">
        <v>430000</v>
      </c>
    </row>
    <row r="34" spans="1:5" ht="22.5" customHeight="1">
      <c r="A34" s="62"/>
      <c r="B34" s="24" t="s">
        <v>12</v>
      </c>
      <c r="C34" s="63"/>
      <c r="D34" s="64"/>
      <c r="E34" s="16">
        <f>SUM(E20:E33)</f>
        <v>4741587</v>
      </c>
    </row>
  </sheetData>
  <mergeCells count="32">
    <mergeCell ref="A11:A19"/>
    <mergeCell ref="A20:A34"/>
    <mergeCell ref="C29:D29"/>
    <mergeCell ref="C34:D34"/>
    <mergeCell ref="C31:D31"/>
    <mergeCell ref="C32:D32"/>
    <mergeCell ref="C33:D33"/>
    <mergeCell ref="C30:D30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10:D10"/>
    <mergeCell ref="A1:E1"/>
    <mergeCell ref="A4:C4"/>
    <mergeCell ref="A5:C5"/>
    <mergeCell ref="A6:C6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4" workbookViewId="0">
      <selection activeCell="G20" sqref="G20"/>
    </sheetView>
  </sheetViews>
  <sheetFormatPr defaultRowHeight="16.5"/>
  <cols>
    <col min="1" max="1" width="14.875" customWidth="1"/>
    <col min="2" max="2" width="11.625" bestFit="1" customWidth="1"/>
    <col min="3" max="3" width="31.25" customWidth="1"/>
    <col min="4" max="4" width="8.25" bestFit="1" customWidth="1"/>
    <col min="5" max="5" width="14.5" bestFit="1" customWidth="1"/>
  </cols>
  <sheetData>
    <row r="1" spans="1:5" ht="27">
      <c r="A1" s="34" t="s">
        <v>87</v>
      </c>
      <c r="B1" s="35"/>
      <c r="C1" s="35"/>
      <c r="D1" s="35"/>
      <c r="E1" s="3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37" t="s">
        <v>2</v>
      </c>
      <c r="B4" s="38"/>
      <c r="C4" s="39"/>
      <c r="D4" s="5" t="s">
        <v>3</v>
      </c>
      <c r="E4" s="6" t="s">
        <v>4</v>
      </c>
    </row>
    <row r="5" spans="1:5">
      <c r="A5" s="40" t="s">
        <v>88</v>
      </c>
      <c r="B5" s="41"/>
      <c r="C5" s="42"/>
      <c r="D5" s="7">
        <v>11</v>
      </c>
      <c r="E5" s="8">
        <f>E22</f>
        <v>3991025</v>
      </c>
    </row>
    <row r="6" spans="1:5">
      <c r="A6" s="43" t="s">
        <v>5</v>
      </c>
      <c r="B6" s="44"/>
      <c r="C6" s="45"/>
      <c r="D6" s="9">
        <v>15</v>
      </c>
      <c r="E6" s="10">
        <f>E38</f>
        <v>3259905</v>
      </c>
    </row>
    <row r="7" spans="1:5">
      <c r="A7" s="46" t="s">
        <v>6</v>
      </c>
      <c r="B7" s="47"/>
      <c r="C7" s="48"/>
      <c r="D7" s="11">
        <f>SUM(D5:D6)</f>
        <v>26</v>
      </c>
      <c r="E7" s="12">
        <f>SUM(E5:E6)</f>
        <v>7250930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89</v>
      </c>
      <c r="B11" s="68">
        <v>43103</v>
      </c>
      <c r="C11" s="69" t="s">
        <v>90</v>
      </c>
      <c r="D11" s="70"/>
      <c r="E11" s="71">
        <v>448000</v>
      </c>
    </row>
    <row r="12" spans="1:5">
      <c r="A12" s="56"/>
      <c r="B12" s="72">
        <v>43110</v>
      </c>
      <c r="C12" s="73" t="s">
        <v>91</v>
      </c>
      <c r="D12" s="74"/>
      <c r="E12" s="75">
        <v>112000</v>
      </c>
    </row>
    <row r="13" spans="1:5">
      <c r="A13" s="56"/>
      <c r="B13" s="72">
        <v>43117</v>
      </c>
      <c r="C13" s="76" t="s">
        <v>92</v>
      </c>
      <c r="D13" s="77"/>
      <c r="E13" s="75">
        <v>62100</v>
      </c>
    </row>
    <row r="14" spans="1:5">
      <c r="A14" s="56"/>
      <c r="B14" s="72">
        <v>43117</v>
      </c>
      <c r="C14" s="76" t="s">
        <v>93</v>
      </c>
      <c r="D14" s="77"/>
      <c r="E14" s="75">
        <v>428850</v>
      </c>
    </row>
    <row r="15" spans="1:5">
      <c r="A15" s="56"/>
      <c r="B15" s="72">
        <v>43118</v>
      </c>
      <c r="C15" s="76" t="s">
        <v>94</v>
      </c>
      <c r="D15" s="77"/>
      <c r="E15" s="75">
        <v>281762</v>
      </c>
    </row>
    <row r="16" spans="1:5">
      <c r="A16" s="56"/>
      <c r="B16" s="72">
        <v>43122</v>
      </c>
      <c r="C16" s="76" t="s">
        <v>95</v>
      </c>
      <c r="D16" s="77"/>
      <c r="E16" s="75">
        <v>356300</v>
      </c>
    </row>
    <row r="17" spans="1:5">
      <c r="A17" s="56"/>
      <c r="B17" s="72">
        <v>43124</v>
      </c>
      <c r="C17" s="76" t="s">
        <v>96</v>
      </c>
      <c r="D17" s="77"/>
      <c r="E17" s="75">
        <v>1168859</v>
      </c>
    </row>
    <row r="18" spans="1:5">
      <c r="A18" s="56"/>
      <c r="B18" s="72">
        <v>43126</v>
      </c>
      <c r="C18" s="76" t="s">
        <v>97</v>
      </c>
      <c r="D18" s="77"/>
      <c r="E18" s="75">
        <v>464654</v>
      </c>
    </row>
    <row r="19" spans="1:5">
      <c r="A19" s="56"/>
      <c r="B19" s="72">
        <v>43129</v>
      </c>
      <c r="C19" s="76" t="s">
        <v>98</v>
      </c>
      <c r="D19" s="77"/>
      <c r="E19" s="75">
        <v>285000</v>
      </c>
    </row>
    <row r="20" spans="1:5">
      <c r="A20" s="56"/>
      <c r="B20" s="72">
        <v>43130</v>
      </c>
      <c r="C20" s="76" t="s">
        <v>99</v>
      </c>
      <c r="D20" s="77"/>
      <c r="E20" s="75">
        <v>177000</v>
      </c>
    </row>
    <row r="21" spans="1:5">
      <c r="A21" s="56"/>
      <c r="B21" s="72">
        <v>43026</v>
      </c>
      <c r="C21" s="76" t="s">
        <v>100</v>
      </c>
      <c r="D21" s="77"/>
      <c r="E21" s="75">
        <f>140900+65600</f>
        <v>206500</v>
      </c>
    </row>
    <row r="22" spans="1:5">
      <c r="A22" s="78"/>
      <c r="B22" s="79" t="s">
        <v>12</v>
      </c>
      <c r="C22" s="80"/>
      <c r="D22" s="81"/>
      <c r="E22" s="82">
        <f>SUM(E11:E21)</f>
        <v>3991025</v>
      </c>
    </row>
    <row r="23" spans="1:5">
      <c r="A23" s="60" t="s">
        <v>101</v>
      </c>
      <c r="B23" s="72">
        <v>43104</v>
      </c>
      <c r="C23" s="76" t="s">
        <v>102</v>
      </c>
      <c r="D23" s="77"/>
      <c r="E23" s="75">
        <v>29000</v>
      </c>
    </row>
    <row r="24" spans="1:5">
      <c r="A24" s="61"/>
      <c r="B24" s="72">
        <v>43104</v>
      </c>
      <c r="C24" s="76" t="s">
        <v>103</v>
      </c>
      <c r="D24" s="77"/>
      <c r="E24" s="75">
        <v>198000</v>
      </c>
    </row>
    <row r="25" spans="1:5">
      <c r="A25" s="61"/>
      <c r="B25" s="72">
        <v>43105</v>
      </c>
      <c r="C25" s="76" t="s">
        <v>104</v>
      </c>
      <c r="D25" s="77"/>
      <c r="E25" s="75">
        <v>58000</v>
      </c>
    </row>
    <row r="26" spans="1:5">
      <c r="A26" s="61"/>
      <c r="B26" s="72">
        <v>43105</v>
      </c>
      <c r="C26" s="76" t="s">
        <v>105</v>
      </c>
      <c r="D26" s="77"/>
      <c r="E26" s="75">
        <f>155000+57148</f>
        <v>212148</v>
      </c>
    </row>
    <row r="27" spans="1:5">
      <c r="A27" s="61"/>
      <c r="B27" s="83">
        <v>43108</v>
      </c>
      <c r="C27" s="84" t="s">
        <v>106</v>
      </c>
      <c r="D27" s="85"/>
      <c r="E27" s="86">
        <v>105000</v>
      </c>
    </row>
    <row r="28" spans="1:5">
      <c r="A28" s="61"/>
      <c r="B28" s="87">
        <v>43108</v>
      </c>
      <c r="C28" s="88" t="s">
        <v>107</v>
      </c>
      <c r="D28" s="89"/>
      <c r="E28" s="90">
        <v>350000</v>
      </c>
    </row>
    <row r="29" spans="1:5">
      <c r="A29" s="61"/>
      <c r="B29" s="87">
        <v>43111</v>
      </c>
      <c r="C29" s="88" t="s">
        <v>108</v>
      </c>
      <c r="D29" s="89"/>
      <c r="E29" s="90">
        <v>251000</v>
      </c>
    </row>
    <row r="30" spans="1:5">
      <c r="A30" s="61"/>
      <c r="B30" s="87">
        <v>43112</v>
      </c>
      <c r="C30" s="88" t="s">
        <v>109</v>
      </c>
      <c r="D30" s="89"/>
      <c r="E30" s="90">
        <v>140000</v>
      </c>
    </row>
    <row r="31" spans="1:5">
      <c r="A31" s="91"/>
      <c r="B31" s="87">
        <v>43115</v>
      </c>
      <c r="C31" s="88" t="s">
        <v>110</v>
      </c>
      <c r="D31" s="89"/>
      <c r="E31" s="90">
        <v>288000</v>
      </c>
    </row>
    <row r="32" spans="1:5">
      <c r="A32" s="91"/>
      <c r="B32" s="87">
        <v>43115</v>
      </c>
      <c r="C32" s="88" t="s">
        <v>111</v>
      </c>
      <c r="D32" s="89"/>
      <c r="E32" s="90">
        <v>367000</v>
      </c>
    </row>
    <row r="33" spans="1:5">
      <c r="A33" s="91"/>
      <c r="B33" s="87">
        <v>43116</v>
      </c>
      <c r="C33" s="88" t="s">
        <v>112</v>
      </c>
      <c r="D33" s="89"/>
      <c r="E33" s="90">
        <v>435000</v>
      </c>
    </row>
    <row r="34" spans="1:5">
      <c r="A34" s="91"/>
      <c r="B34" s="87">
        <v>43125</v>
      </c>
      <c r="C34" s="88" t="s">
        <v>113</v>
      </c>
      <c r="D34" s="89"/>
      <c r="E34" s="90">
        <v>218823</v>
      </c>
    </row>
    <row r="35" spans="1:5">
      <c r="A35" s="91"/>
      <c r="B35" s="87">
        <v>43127</v>
      </c>
      <c r="C35" s="88" t="s">
        <v>114</v>
      </c>
      <c r="D35" s="89"/>
      <c r="E35" s="90">
        <v>210236</v>
      </c>
    </row>
    <row r="36" spans="1:5">
      <c r="A36" s="91"/>
      <c r="B36" s="87">
        <v>43129</v>
      </c>
      <c r="C36" s="88" t="s">
        <v>105</v>
      </c>
      <c r="D36" s="89"/>
      <c r="E36" s="90">
        <v>38698</v>
      </c>
    </row>
    <row r="37" spans="1:5">
      <c r="A37" s="91"/>
      <c r="B37" s="87">
        <v>43131</v>
      </c>
      <c r="C37" s="88" t="s">
        <v>115</v>
      </c>
      <c r="D37" s="89"/>
      <c r="E37" s="90">
        <v>359000</v>
      </c>
    </row>
    <row r="38" spans="1:5">
      <c r="A38" s="92"/>
      <c r="B38" s="93" t="s">
        <v>12</v>
      </c>
      <c r="C38" s="94"/>
      <c r="D38" s="95"/>
      <c r="E38" s="82">
        <f>SUM(E23:E37)</f>
        <v>3259905</v>
      </c>
    </row>
    <row r="39" spans="1:5">
      <c r="A39" s="46" t="s">
        <v>116</v>
      </c>
      <c r="B39" s="96"/>
      <c r="C39" s="46"/>
      <c r="D39" s="96"/>
      <c r="E39" s="97">
        <f>E22+E38</f>
        <v>7250930</v>
      </c>
    </row>
    <row r="40" spans="1:5">
      <c r="A40" s="98"/>
      <c r="B40" s="98"/>
      <c r="C40" s="98"/>
      <c r="D40" s="98"/>
      <c r="E40" s="98"/>
    </row>
  </sheetData>
  <mergeCells count="12">
    <mergeCell ref="A11:A22"/>
    <mergeCell ref="C22:D22"/>
    <mergeCell ref="A23:A38"/>
    <mergeCell ref="C38:D38"/>
    <mergeCell ref="A39:B39"/>
    <mergeCell ref="C39:D39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I18" sqref="I18"/>
    </sheetView>
  </sheetViews>
  <sheetFormatPr defaultRowHeight="16.5"/>
  <cols>
    <col min="1" max="1" width="15.75" customWidth="1"/>
    <col min="2" max="2" width="11.625" bestFit="1" customWidth="1"/>
    <col min="3" max="3" width="31.25" customWidth="1"/>
    <col min="5" max="5" width="14.5" bestFit="1" customWidth="1"/>
  </cols>
  <sheetData>
    <row r="1" spans="1:5" ht="27">
      <c r="A1" s="34" t="s">
        <v>117</v>
      </c>
      <c r="B1" s="35"/>
      <c r="C1" s="35"/>
      <c r="D1" s="35"/>
      <c r="E1" s="3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37" t="s">
        <v>2</v>
      </c>
      <c r="B4" s="38"/>
      <c r="C4" s="39"/>
      <c r="D4" s="5" t="s">
        <v>3</v>
      </c>
      <c r="E4" s="6" t="s">
        <v>4</v>
      </c>
    </row>
    <row r="5" spans="1:5">
      <c r="A5" s="40" t="s">
        <v>88</v>
      </c>
      <c r="B5" s="41"/>
      <c r="C5" s="42"/>
      <c r="D5" s="7">
        <v>17</v>
      </c>
      <c r="E5" s="8">
        <f>E28</f>
        <v>3527836</v>
      </c>
    </row>
    <row r="6" spans="1:5">
      <c r="A6" s="43" t="s">
        <v>5</v>
      </c>
      <c r="B6" s="44"/>
      <c r="C6" s="45"/>
      <c r="D6" s="9">
        <v>16</v>
      </c>
      <c r="E6" s="10">
        <f>E45</f>
        <v>2858241</v>
      </c>
    </row>
    <row r="7" spans="1:5">
      <c r="A7" s="46" t="s">
        <v>6</v>
      </c>
      <c r="B7" s="47"/>
      <c r="C7" s="48"/>
      <c r="D7" s="11">
        <f>SUM(D5:D6)</f>
        <v>33</v>
      </c>
      <c r="E7" s="12">
        <f>SUM(E5:E6)</f>
        <v>6386077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89</v>
      </c>
      <c r="B11" s="72">
        <v>43136</v>
      </c>
      <c r="C11" s="76" t="s">
        <v>118</v>
      </c>
      <c r="D11" s="77"/>
      <c r="E11" s="75">
        <v>138400</v>
      </c>
    </row>
    <row r="12" spans="1:5">
      <c r="A12" s="56"/>
      <c r="B12" s="72">
        <v>43137</v>
      </c>
      <c r="C12" s="76" t="s">
        <v>119</v>
      </c>
      <c r="D12" s="77"/>
      <c r="E12" s="75">
        <v>114000</v>
      </c>
    </row>
    <row r="13" spans="1:5">
      <c r="A13" s="56"/>
      <c r="B13" s="72">
        <v>43137</v>
      </c>
      <c r="C13" s="76" t="s">
        <v>120</v>
      </c>
      <c r="D13" s="77"/>
      <c r="E13" s="75">
        <v>495000</v>
      </c>
    </row>
    <row r="14" spans="1:5">
      <c r="A14" s="56"/>
      <c r="B14" s="72">
        <v>43138</v>
      </c>
      <c r="C14" s="76" t="s">
        <v>121</v>
      </c>
      <c r="D14" s="77"/>
      <c r="E14" s="75">
        <v>246000</v>
      </c>
    </row>
    <row r="15" spans="1:5">
      <c r="A15" s="56"/>
      <c r="B15" s="72">
        <v>43139</v>
      </c>
      <c r="C15" s="76" t="s">
        <v>122</v>
      </c>
      <c r="D15" s="77"/>
      <c r="E15" s="75">
        <v>74400</v>
      </c>
    </row>
    <row r="16" spans="1:5">
      <c r="A16" s="56"/>
      <c r="B16" s="72">
        <v>43142</v>
      </c>
      <c r="C16" s="76" t="s">
        <v>123</v>
      </c>
      <c r="D16" s="77"/>
      <c r="E16" s="75">
        <v>109000</v>
      </c>
    </row>
    <row r="17" spans="1:5">
      <c r="A17" s="56"/>
      <c r="B17" s="72">
        <v>43143</v>
      </c>
      <c r="C17" s="76" t="s">
        <v>124</v>
      </c>
      <c r="D17" s="77"/>
      <c r="E17" s="75">
        <f>167400+71600</f>
        <v>239000</v>
      </c>
    </row>
    <row r="18" spans="1:5">
      <c r="A18" s="56"/>
      <c r="B18" s="87">
        <v>43144</v>
      </c>
      <c r="C18" s="88" t="s">
        <v>118</v>
      </c>
      <c r="D18" s="89"/>
      <c r="E18" s="90">
        <v>187700</v>
      </c>
    </row>
    <row r="19" spans="1:5">
      <c r="A19" s="56"/>
      <c r="B19" s="87">
        <v>43145</v>
      </c>
      <c r="C19" s="88" t="s">
        <v>125</v>
      </c>
      <c r="D19" s="89"/>
      <c r="E19" s="90">
        <v>475000</v>
      </c>
    </row>
    <row r="20" spans="1:5">
      <c r="A20" s="56"/>
      <c r="B20" s="72">
        <v>43150</v>
      </c>
      <c r="C20" s="76" t="s">
        <v>126</v>
      </c>
      <c r="D20" s="77"/>
      <c r="E20" s="75">
        <v>115500</v>
      </c>
    </row>
    <row r="21" spans="1:5">
      <c r="A21" s="56"/>
      <c r="B21" s="72">
        <v>43152</v>
      </c>
      <c r="C21" s="76" t="s">
        <v>127</v>
      </c>
      <c r="D21" s="77"/>
      <c r="E21" s="75">
        <v>263000</v>
      </c>
    </row>
    <row r="22" spans="1:5">
      <c r="A22" s="56"/>
      <c r="B22" s="72">
        <v>43153</v>
      </c>
      <c r="C22" s="76" t="s">
        <v>128</v>
      </c>
      <c r="D22" s="77"/>
      <c r="E22" s="75">
        <v>317000</v>
      </c>
    </row>
    <row r="23" spans="1:5">
      <c r="A23" s="56"/>
      <c r="B23" s="72">
        <v>43154</v>
      </c>
      <c r="C23" s="99" t="s">
        <v>129</v>
      </c>
      <c r="D23" s="100"/>
      <c r="E23" s="75">
        <v>196000</v>
      </c>
    </row>
    <row r="24" spans="1:5">
      <c r="A24" s="56"/>
      <c r="B24" s="72">
        <v>43154</v>
      </c>
      <c r="C24" s="99" t="s">
        <v>130</v>
      </c>
      <c r="D24" s="100"/>
      <c r="E24" s="75">
        <v>78800</v>
      </c>
    </row>
    <row r="25" spans="1:5">
      <c r="A25" s="56"/>
      <c r="B25" s="72">
        <v>43157</v>
      </c>
      <c r="C25" s="99" t="s">
        <v>131</v>
      </c>
      <c r="D25" s="100"/>
      <c r="E25" s="75">
        <v>39899</v>
      </c>
    </row>
    <row r="26" spans="1:5">
      <c r="A26" s="56"/>
      <c r="B26" s="72">
        <v>43158</v>
      </c>
      <c r="C26" s="99" t="s">
        <v>132</v>
      </c>
      <c r="D26" s="100"/>
      <c r="E26" s="75">
        <v>397907</v>
      </c>
    </row>
    <row r="27" spans="1:5">
      <c r="A27" s="56"/>
      <c r="B27" s="72">
        <v>43159</v>
      </c>
      <c r="C27" s="99" t="s">
        <v>132</v>
      </c>
      <c r="D27" s="100"/>
      <c r="E27" s="75">
        <v>41230</v>
      </c>
    </row>
    <row r="28" spans="1:5">
      <c r="A28" s="78"/>
      <c r="B28" s="79" t="s">
        <v>12</v>
      </c>
      <c r="C28" s="80"/>
      <c r="D28" s="81"/>
      <c r="E28" s="82">
        <f>SUM(E11:E27)</f>
        <v>3527836</v>
      </c>
    </row>
    <row r="29" spans="1:5">
      <c r="A29" s="60" t="s">
        <v>133</v>
      </c>
      <c r="B29" s="72">
        <v>43132</v>
      </c>
      <c r="C29" s="73" t="s">
        <v>134</v>
      </c>
      <c r="D29" s="74"/>
      <c r="E29" s="75">
        <v>140000</v>
      </c>
    </row>
    <row r="30" spans="1:5">
      <c r="A30" s="61"/>
      <c r="B30" s="72">
        <v>43133</v>
      </c>
      <c r="C30" s="76" t="s">
        <v>135</v>
      </c>
      <c r="D30" s="77"/>
      <c r="E30" s="75">
        <v>128000</v>
      </c>
    </row>
    <row r="31" spans="1:5">
      <c r="A31" s="91"/>
      <c r="B31" s="83">
        <v>43133</v>
      </c>
      <c r="C31" s="76" t="s">
        <v>136</v>
      </c>
      <c r="D31" s="85"/>
      <c r="E31" s="86">
        <f>193000+166000</f>
        <v>359000</v>
      </c>
    </row>
    <row r="32" spans="1:5">
      <c r="A32" s="91"/>
      <c r="B32" s="87">
        <v>43136</v>
      </c>
      <c r="C32" s="88" t="s">
        <v>137</v>
      </c>
      <c r="D32" s="89"/>
      <c r="E32" s="90">
        <v>148000</v>
      </c>
    </row>
    <row r="33" spans="1:5">
      <c r="A33" s="91"/>
      <c r="B33" s="87">
        <v>43136</v>
      </c>
      <c r="C33" s="88" t="s">
        <v>138</v>
      </c>
      <c r="D33" s="89"/>
      <c r="E33" s="90">
        <v>262500</v>
      </c>
    </row>
    <row r="34" spans="1:5">
      <c r="A34" s="91"/>
      <c r="B34" s="87">
        <v>43138</v>
      </c>
      <c r="C34" s="88" t="s">
        <v>139</v>
      </c>
      <c r="D34" s="89"/>
      <c r="E34" s="90">
        <v>38698</v>
      </c>
    </row>
    <row r="35" spans="1:5">
      <c r="A35" s="91"/>
      <c r="B35" s="87">
        <v>43139</v>
      </c>
      <c r="C35" s="88" t="s">
        <v>140</v>
      </c>
      <c r="D35" s="89"/>
      <c r="E35" s="90">
        <v>74500</v>
      </c>
    </row>
    <row r="36" spans="1:5">
      <c r="A36" s="91"/>
      <c r="B36" s="87">
        <v>43139</v>
      </c>
      <c r="C36" s="88" t="s">
        <v>141</v>
      </c>
      <c r="D36" s="89"/>
      <c r="E36" s="90">
        <v>173700</v>
      </c>
    </row>
    <row r="37" spans="1:5">
      <c r="A37" s="91"/>
      <c r="B37" s="87">
        <v>43140</v>
      </c>
      <c r="C37" s="88" t="s">
        <v>142</v>
      </c>
      <c r="D37" s="89"/>
      <c r="E37" s="90">
        <v>466000</v>
      </c>
    </row>
    <row r="38" spans="1:5">
      <c r="A38" s="91"/>
      <c r="B38" s="87">
        <v>43140</v>
      </c>
      <c r="C38" s="88" t="s">
        <v>143</v>
      </c>
      <c r="D38" s="89"/>
      <c r="E38" s="90">
        <v>245000</v>
      </c>
    </row>
    <row r="39" spans="1:5">
      <c r="A39" s="91"/>
      <c r="B39" s="87">
        <v>43143</v>
      </c>
      <c r="C39" s="88" t="s">
        <v>135</v>
      </c>
      <c r="D39" s="89"/>
      <c r="E39" s="90">
        <v>135000</v>
      </c>
    </row>
    <row r="40" spans="1:5">
      <c r="A40" s="91"/>
      <c r="B40" s="87">
        <v>43144</v>
      </c>
      <c r="C40" s="88" t="s">
        <v>144</v>
      </c>
      <c r="D40" s="89"/>
      <c r="E40" s="90">
        <f>46801+72698</f>
        <v>119499</v>
      </c>
    </row>
    <row r="41" spans="1:5">
      <c r="A41" s="91"/>
      <c r="B41" s="87">
        <v>43145</v>
      </c>
      <c r="C41" s="88" t="s">
        <v>145</v>
      </c>
      <c r="D41" s="89"/>
      <c r="E41" s="90">
        <v>155200</v>
      </c>
    </row>
    <row r="42" spans="1:5">
      <c r="A42" s="91"/>
      <c r="B42" s="87">
        <v>43150</v>
      </c>
      <c r="C42" s="88" t="s">
        <v>146</v>
      </c>
      <c r="D42" s="89"/>
      <c r="E42" s="90">
        <v>46801</v>
      </c>
    </row>
    <row r="43" spans="1:5">
      <c r="A43" s="91"/>
      <c r="B43" s="87">
        <v>43153</v>
      </c>
      <c r="C43" s="88" t="s">
        <v>147</v>
      </c>
      <c r="D43" s="89"/>
      <c r="E43" s="90">
        <v>234500</v>
      </c>
    </row>
    <row r="44" spans="1:5">
      <c r="A44" s="91"/>
      <c r="B44" s="87">
        <v>43158</v>
      </c>
      <c r="C44" s="88" t="s">
        <v>148</v>
      </c>
      <c r="D44" s="89"/>
      <c r="E44" s="90">
        <v>131843</v>
      </c>
    </row>
    <row r="45" spans="1:5">
      <c r="A45" s="92"/>
      <c r="B45" s="93" t="s">
        <v>12</v>
      </c>
      <c r="C45" s="94"/>
      <c r="D45" s="95"/>
      <c r="E45" s="82">
        <f>SUM(E29:E44)</f>
        <v>2858241</v>
      </c>
    </row>
    <row r="46" spans="1:5">
      <c r="A46" s="46" t="s">
        <v>116</v>
      </c>
      <c r="B46" s="96"/>
      <c r="C46" s="46"/>
      <c r="D46" s="96"/>
      <c r="E46" s="97">
        <f>E28+E45</f>
        <v>6386077</v>
      </c>
    </row>
  </sheetData>
  <mergeCells count="12">
    <mergeCell ref="A11:A28"/>
    <mergeCell ref="C28:D28"/>
    <mergeCell ref="A29:A45"/>
    <mergeCell ref="C45:D45"/>
    <mergeCell ref="A46:B46"/>
    <mergeCell ref="C46:D46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workbookViewId="0">
      <selection activeCell="H29" sqref="H29"/>
    </sheetView>
  </sheetViews>
  <sheetFormatPr defaultRowHeight="16.5"/>
  <cols>
    <col min="1" max="1" width="15.75" customWidth="1"/>
    <col min="2" max="2" width="11.625" bestFit="1" customWidth="1"/>
    <col min="3" max="3" width="35.125" customWidth="1"/>
    <col min="5" max="5" width="14.5" bestFit="1" customWidth="1"/>
  </cols>
  <sheetData>
    <row r="1" spans="1:5" ht="27">
      <c r="A1" s="34" t="s">
        <v>149</v>
      </c>
      <c r="B1" s="35"/>
      <c r="C1" s="35"/>
      <c r="D1" s="35"/>
      <c r="E1" s="3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37" t="s">
        <v>2</v>
      </c>
      <c r="B4" s="38"/>
      <c r="C4" s="39"/>
      <c r="D4" s="5" t="s">
        <v>3</v>
      </c>
      <c r="E4" s="6" t="s">
        <v>4</v>
      </c>
    </row>
    <row r="5" spans="1:5">
      <c r="A5" s="40" t="s">
        <v>88</v>
      </c>
      <c r="B5" s="41"/>
      <c r="C5" s="42"/>
      <c r="D5" s="7">
        <v>16</v>
      </c>
      <c r="E5" s="8">
        <f>E27</f>
        <v>5073309</v>
      </c>
    </row>
    <row r="6" spans="1:5">
      <c r="A6" s="43" t="s">
        <v>5</v>
      </c>
      <c r="B6" s="44"/>
      <c r="C6" s="45"/>
      <c r="D6" s="9">
        <v>13</v>
      </c>
      <c r="E6" s="10">
        <f>E41</f>
        <v>3703724</v>
      </c>
    </row>
    <row r="7" spans="1:5">
      <c r="A7" s="46" t="s">
        <v>6</v>
      </c>
      <c r="B7" s="47"/>
      <c r="C7" s="48"/>
      <c r="D7" s="11">
        <f>SUM(D5:D6)</f>
        <v>29</v>
      </c>
      <c r="E7" s="12">
        <f>SUM(E5:E6)</f>
        <v>8777033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89</v>
      </c>
      <c r="B11" s="72">
        <v>43164</v>
      </c>
      <c r="C11" s="76" t="s">
        <v>128</v>
      </c>
      <c r="D11" s="77"/>
      <c r="E11" s="75">
        <f>80900+385000</f>
        <v>465900</v>
      </c>
    </row>
    <row r="12" spans="1:5">
      <c r="A12" s="56"/>
      <c r="B12" s="72">
        <v>43165</v>
      </c>
      <c r="C12" s="76" t="s">
        <v>150</v>
      </c>
      <c r="D12" s="77"/>
      <c r="E12" s="75">
        <v>274799</v>
      </c>
    </row>
    <row r="13" spans="1:5">
      <c r="A13" s="56"/>
      <c r="B13" s="72">
        <v>43166</v>
      </c>
      <c r="C13" s="76" t="s">
        <v>150</v>
      </c>
      <c r="D13" s="77"/>
      <c r="E13" s="75">
        <v>456206</v>
      </c>
    </row>
    <row r="14" spans="1:5">
      <c r="A14" s="56"/>
      <c r="B14" s="72">
        <v>43167</v>
      </c>
      <c r="C14" s="76" t="s">
        <v>150</v>
      </c>
      <c r="D14" s="77"/>
      <c r="E14" s="75">
        <v>133029</v>
      </c>
    </row>
    <row r="15" spans="1:5">
      <c r="A15" s="56"/>
      <c r="B15" s="72">
        <v>43168</v>
      </c>
      <c r="C15" s="76" t="s">
        <v>150</v>
      </c>
      <c r="D15" s="77"/>
      <c r="E15" s="75">
        <v>478656</v>
      </c>
    </row>
    <row r="16" spans="1:5">
      <c r="A16" s="56"/>
      <c r="B16" s="87">
        <v>43173</v>
      </c>
      <c r="C16" s="88" t="s">
        <v>151</v>
      </c>
      <c r="D16" s="89"/>
      <c r="E16" s="90">
        <v>257912</v>
      </c>
    </row>
    <row r="17" spans="1:5">
      <c r="A17" s="56"/>
      <c r="B17" s="87">
        <v>43175</v>
      </c>
      <c r="C17" s="88" t="s">
        <v>152</v>
      </c>
      <c r="D17" s="89"/>
      <c r="E17" s="90">
        <v>483682</v>
      </c>
    </row>
    <row r="18" spans="1:5">
      <c r="A18" s="56"/>
      <c r="B18" s="72">
        <v>43176</v>
      </c>
      <c r="C18" s="76" t="s">
        <v>153</v>
      </c>
      <c r="D18" s="77"/>
      <c r="E18" s="75">
        <v>148154</v>
      </c>
    </row>
    <row r="19" spans="1:5">
      <c r="A19" s="56"/>
      <c r="B19" s="72">
        <v>43180</v>
      </c>
      <c r="C19" s="76" t="s">
        <v>154</v>
      </c>
      <c r="D19" s="77"/>
      <c r="E19" s="75">
        <v>361364</v>
      </c>
    </row>
    <row r="20" spans="1:5">
      <c r="A20" s="56"/>
      <c r="B20" s="72">
        <v>43180</v>
      </c>
      <c r="C20" s="88" t="s">
        <v>152</v>
      </c>
      <c r="D20" s="100"/>
      <c r="E20" s="75">
        <v>438018</v>
      </c>
    </row>
    <row r="21" spans="1:5">
      <c r="A21" s="56"/>
      <c r="B21" s="72">
        <v>43182</v>
      </c>
      <c r="C21" s="99" t="s">
        <v>155</v>
      </c>
      <c r="D21" s="100"/>
      <c r="E21" s="75">
        <v>305989</v>
      </c>
    </row>
    <row r="22" spans="1:5">
      <c r="A22" s="56"/>
      <c r="B22" s="72">
        <v>43184</v>
      </c>
      <c r="C22" s="99" t="s">
        <v>156</v>
      </c>
      <c r="D22" s="100"/>
      <c r="E22" s="75">
        <v>371700</v>
      </c>
    </row>
    <row r="23" spans="1:5">
      <c r="A23" s="56"/>
      <c r="B23" s="72">
        <v>43185</v>
      </c>
      <c r="C23" s="99" t="s">
        <v>128</v>
      </c>
      <c r="D23" s="100"/>
      <c r="E23" s="75">
        <f>41900+373000</f>
        <v>414900</v>
      </c>
    </row>
    <row r="24" spans="1:5">
      <c r="A24" s="56"/>
      <c r="B24" s="72">
        <v>43186</v>
      </c>
      <c r="C24" s="99" t="s">
        <v>157</v>
      </c>
      <c r="D24" s="100"/>
      <c r="E24" s="75">
        <v>188000</v>
      </c>
    </row>
    <row r="25" spans="1:5">
      <c r="A25" s="56"/>
      <c r="B25" s="87">
        <v>43188</v>
      </c>
      <c r="C25" s="88" t="s">
        <v>158</v>
      </c>
      <c r="D25" s="89"/>
      <c r="E25" s="90">
        <v>57000</v>
      </c>
    </row>
    <row r="26" spans="1:5">
      <c r="A26" s="56"/>
      <c r="B26" s="87">
        <v>43189</v>
      </c>
      <c r="C26" s="88" t="s">
        <v>159</v>
      </c>
      <c r="D26" s="89"/>
      <c r="E26" s="90">
        <v>238000</v>
      </c>
    </row>
    <row r="27" spans="1:5">
      <c r="A27" s="78"/>
      <c r="B27" s="79" t="s">
        <v>12</v>
      </c>
      <c r="C27" s="80"/>
      <c r="D27" s="81"/>
      <c r="E27" s="82">
        <f>SUM(E11:E26)</f>
        <v>5073309</v>
      </c>
    </row>
    <row r="28" spans="1:5">
      <c r="A28" s="60" t="s">
        <v>133</v>
      </c>
      <c r="B28" s="72">
        <v>43164</v>
      </c>
      <c r="C28" s="73" t="s">
        <v>160</v>
      </c>
      <c r="D28" s="74"/>
      <c r="E28" s="75">
        <v>258000</v>
      </c>
    </row>
    <row r="29" spans="1:5">
      <c r="A29" s="61"/>
      <c r="B29" s="72">
        <v>43168</v>
      </c>
      <c r="C29" s="76" t="s">
        <v>161</v>
      </c>
      <c r="D29" s="77"/>
      <c r="E29" s="75">
        <v>56265</v>
      </c>
    </row>
    <row r="30" spans="1:5">
      <c r="A30" s="61"/>
      <c r="B30" s="72">
        <v>43171</v>
      </c>
      <c r="C30" s="76" t="s">
        <v>162</v>
      </c>
      <c r="D30" s="77"/>
      <c r="E30" s="75">
        <v>329000</v>
      </c>
    </row>
    <row r="31" spans="1:5">
      <c r="A31" s="91"/>
      <c r="B31" s="83">
        <v>43171</v>
      </c>
      <c r="C31" s="76" t="s">
        <v>139</v>
      </c>
      <c r="D31" s="85"/>
      <c r="E31" s="86">
        <v>113400</v>
      </c>
    </row>
    <row r="32" spans="1:5">
      <c r="A32" s="91"/>
      <c r="B32" s="87">
        <v>43173</v>
      </c>
      <c r="C32" s="88" t="s">
        <v>163</v>
      </c>
      <c r="D32" s="89"/>
      <c r="E32" s="90">
        <v>496215</v>
      </c>
    </row>
    <row r="33" spans="1:5">
      <c r="A33" s="91"/>
      <c r="B33" s="87">
        <v>43177</v>
      </c>
      <c r="C33" s="88" t="s">
        <v>161</v>
      </c>
      <c r="D33" s="89"/>
      <c r="E33" s="90">
        <v>144239</v>
      </c>
    </row>
    <row r="34" spans="1:5">
      <c r="A34" s="91"/>
      <c r="B34" s="87">
        <v>43177</v>
      </c>
      <c r="C34" s="88" t="s">
        <v>164</v>
      </c>
      <c r="D34" s="89"/>
      <c r="E34" s="90">
        <v>355298</v>
      </c>
    </row>
    <row r="35" spans="1:5">
      <c r="A35" s="91"/>
      <c r="B35" s="87">
        <v>43182</v>
      </c>
      <c r="C35" s="88" t="s">
        <v>165</v>
      </c>
      <c r="D35" s="89"/>
      <c r="E35" s="90">
        <v>303066</v>
      </c>
    </row>
    <row r="36" spans="1:5">
      <c r="A36" s="91"/>
      <c r="B36" s="87">
        <v>43183</v>
      </c>
      <c r="C36" s="88" t="s">
        <v>166</v>
      </c>
      <c r="D36" s="89"/>
      <c r="E36" s="90">
        <v>782641</v>
      </c>
    </row>
    <row r="37" spans="1:5">
      <c r="A37" s="91"/>
      <c r="B37" s="87">
        <v>43185</v>
      </c>
      <c r="C37" s="88" t="s">
        <v>167</v>
      </c>
      <c r="D37" s="89"/>
      <c r="E37" s="90">
        <v>424800</v>
      </c>
    </row>
    <row r="38" spans="1:5">
      <c r="A38" s="91"/>
      <c r="B38" s="87">
        <v>43187</v>
      </c>
      <c r="C38" s="88" t="s">
        <v>168</v>
      </c>
      <c r="D38" s="89"/>
      <c r="E38" s="90">
        <v>163000</v>
      </c>
    </row>
    <row r="39" spans="1:5">
      <c r="A39" s="91"/>
      <c r="B39" s="87">
        <v>43188</v>
      </c>
      <c r="C39" s="88" t="s">
        <v>169</v>
      </c>
      <c r="D39" s="89"/>
      <c r="E39" s="90">
        <v>165000</v>
      </c>
    </row>
    <row r="40" spans="1:5">
      <c r="A40" s="91"/>
      <c r="B40" s="87">
        <v>43189</v>
      </c>
      <c r="C40" s="88" t="s">
        <v>140</v>
      </c>
      <c r="D40" s="89"/>
      <c r="E40" s="90">
        <v>112800</v>
      </c>
    </row>
    <row r="41" spans="1:5">
      <c r="A41" s="92"/>
      <c r="B41" s="93" t="s">
        <v>12</v>
      </c>
      <c r="C41" s="94"/>
      <c r="D41" s="95"/>
      <c r="E41" s="82">
        <f>SUM(E28:E40)</f>
        <v>3703724</v>
      </c>
    </row>
    <row r="42" spans="1:5">
      <c r="A42" s="46" t="s">
        <v>116</v>
      </c>
      <c r="B42" s="96"/>
      <c r="C42" s="46"/>
      <c r="D42" s="96"/>
      <c r="E42" s="97">
        <f>E27+E41</f>
        <v>8777033</v>
      </c>
    </row>
    <row r="43" spans="1:5">
      <c r="A43" s="98"/>
      <c r="B43" s="98"/>
      <c r="C43" s="98"/>
      <c r="D43" s="98"/>
      <c r="E43" s="98"/>
    </row>
    <row r="44" spans="1:5">
      <c r="A44" s="98"/>
      <c r="B44" s="98"/>
      <c r="C44" s="98"/>
      <c r="D44" s="98"/>
      <c r="E44" s="98"/>
    </row>
    <row r="45" spans="1:5">
      <c r="A45" s="98"/>
      <c r="B45" s="98"/>
      <c r="C45" s="98"/>
      <c r="D45" s="98"/>
      <c r="E45" s="98"/>
    </row>
    <row r="46" spans="1:5">
      <c r="A46" s="98"/>
      <c r="B46" s="98"/>
      <c r="C46" s="98"/>
      <c r="D46" s="98"/>
      <c r="E46" s="98"/>
    </row>
    <row r="47" spans="1:5">
      <c r="A47" s="98"/>
      <c r="B47" s="98"/>
      <c r="C47" s="98"/>
      <c r="D47" s="98"/>
      <c r="E47" s="98"/>
    </row>
    <row r="48" spans="1:5">
      <c r="A48" s="98"/>
      <c r="B48" s="98"/>
      <c r="C48" s="98"/>
      <c r="D48" s="98"/>
      <c r="E48" s="98"/>
    </row>
    <row r="49" spans="1:5">
      <c r="A49" s="98"/>
      <c r="B49" s="98"/>
      <c r="C49" s="98"/>
      <c r="D49" s="98"/>
      <c r="E49" s="98"/>
    </row>
    <row r="50" spans="1:5">
      <c r="A50" s="98"/>
      <c r="B50" s="98"/>
      <c r="C50" s="98"/>
      <c r="D50" s="98"/>
      <c r="E50" s="98"/>
    </row>
    <row r="51" spans="1:5">
      <c r="A51" s="98"/>
      <c r="B51" s="98"/>
      <c r="C51" s="98"/>
      <c r="D51" s="98"/>
      <c r="E51" s="98"/>
    </row>
  </sheetData>
  <mergeCells count="12">
    <mergeCell ref="A11:A27"/>
    <mergeCell ref="C27:D27"/>
    <mergeCell ref="A28:A41"/>
    <mergeCell ref="C41:D41"/>
    <mergeCell ref="A42:B42"/>
    <mergeCell ref="C42:D42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10" workbookViewId="0">
      <selection activeCell="C36" sqref="C36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1" t="s">
        <v>170</v>
      </c>
      <c r="B1" s="102"/>
      <c r="C1" s="102"/>
      <c r="D1" s="102"/>
      <c r="E1" s="10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66" t="s">
        <v>2</v>
      </c>
      <c r="B4" s="104"/>
      <c r="C4" s="105"/>
      <c r="D4" s="106" t="s">
        <v>3</v>
      </c>
      <c r="E4" s="107" t="s">
        <v>4</v>
      </c>
    </row>
    <row r="5" spans="1:5">
      <c r="A5" s="40" t="s">
        <v>88</v>
      </c>
      <c r="B5" s="41"/>
      <c r="C5" s="42"/>
      <c r="D5" s="7">
        <v>15</v>
      </c>
      <c r="E5" s="108">
        <f>E26</f>
        <v>2050600</v>
      </c>
    </row>
    <row r="6" spans="1:5">
      <c r="A6" s="43" t="s">
        <v>5</v>
      </c>
      <c r="B6" s="44"/>
      <c r="C6" s="45"/>
      <c r="D6" s="9">
        <v>14</v>
      </c>
      <c r="E6" s="109">
        <f>E41</f>
        <v>3319600</v>
      </c>
    </row>
    <row r="7" spans="1:5">
      <c r="A7" s="46" t="s">
        <v>6</v>
      </c>
      <c r="B7" s="47"/>
      <c r="C7" s="48"/>
      <c r="D7" s="11">
        <f>D5+D6</f>
        <v>29</v>
      </c>
      <c r="E7" s="110">
        <f>E5+E6</f>
        <v>5370200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171</v>
      </c>
      <c r="B11" s="111">
        <v>43103</v>
      </c>
      <c r="C11" s="112" t="s">
        <v>172</v>
      </c>
      <c r="D11" s="113"/>
      <c r="E11" s="114">
        <v>120000</v>
      </c>
    </row>
    <row r="12" spans="1:5">
      <c r="A12" s="56"/>
      <c r="B12" s="111">
        <v>43104</v>
      </c>
      <c r="C12" s="115" t="s">
        <v>173</v>
      </c>
      <c r="D12" s="116"/>
      <c r="E12" s="114">
        <v>207000</v>
      </c>
    </row>
    <row r="13" spans="1:5">
      <c r="A13" s="56"/>
      <c r="B13" s="111">
        <v>43105</v>
      </c>
      <c r="C13" s="112" t="s">
        <v>174</v>
      </c>
      <c r="D13" s="113"/>
      <c r="E13" s="117">
        <v>145000</v>
      </c>
    </row>
    <row r="14" spans="1:5">
      <c r="A14" s="56"/>
      <c r="B14" s="111">
        <v>43105</v>
      </c>
      <c r="C14" s="112" t="s">
        <v>175</v>
      </c>
      <c r="D14" s="113"/>
      <c r="E14" s="114">
        <v>58000</v>
      </c>
    </row>
    <row r="15" spans="1:5">
      <c r="A15" s="56"/>
      <c r="B15" s="111">
        <v>43108</v>
      </c>
      <c r="C15" s="115" t="s">
        <v>176</v>
      </c>
      <c r="D15" s="116"/>
      <c r="E15" s="114">
        <v>65000</v>
      </c>
    </row>
    <row r="16" spans="1:5">
      <c r="A16" s="56"/>
      <c r="B16" s="118">
        <v>43109</v>
      </c>
      <c r="C16" s="112" t="s">
        <v>177</v>
      </c>
      <c r="D16" s="113"/>
      <c r="E16" s="119">
        <v>118000</v>
      </c>
    </row>
    <row r="17" spans="1:5">
      <c r="A17" s="56"/>
      <c r="B17" s="111">
        <v>43115</v>
      </c>
      <c r="C17" s="112" t="s">
        <v>178</v>
      </c>
      <c r="D17" s="113"/>
      <c r="E17" s="114">
        <v>153000</v>
      </c>
    </row>
    <row r="18" spans="1:5">
      <c r="A18" s="56"/>
      <c r="B18" s="83">
        <v>43115</v>
      </c>
      <c r="C18" s="120" t="s">
        <v>179</v>
      </c>
      <c r="D18" s="121"/>
      <c r="E18" s="86">
        <v>42000</v>
      </c>
    </row>
    <row r="19" spans="1:5">
      <c r="A19" s="56"/>
      <c r="B19" s="122">
        <v>43117</v>
      </c>
      <c r="C19" s="123" t="s">
        <v>180</v>
      </c>
      <c r="D19" s="124"/>
      <c r="E19" s="125">
        <v>172000</v>
      </c>
    </row>
    <row r="20" spans="1:5">
      <c r="A20" s="56"/>
      <c r="B20" s="122">
        <v>43118</v>
      </c>
      <c r="C20" s="123" t="s">
        <v>181</v>
      </c>
      <c r="D20" s="126"/>
      <c r="E20" s="125">
        <v>150000</v>
      </c>
    </row>
    <row r="21" spans="1:5">
      <c r="A21" s="56"/>
      <c r="B21" s="122">
        <v>43122</v>
      </c>
      <c r="C21" s="120" t="s">
        <v>182</v>
      </c>
      <c r="D21" s="127"/>
      <c r="E21" s="125">
        <v>70000</v>
      </c>
    </row>
    <row r="22" spans="1:5">
      <c r="A22" s="56"/>
      <c r="B22" s="128">
        <v>43123</v>
      </c>
      <c r="C22" s="129" t="s">
        <v>183</v>
      </c>
      <c r="D22" s="130"/>
      <c r="E22" s="131">
        <v>150000</v>
      </c>
    </row>
    <row r="23" spans="1:5">
      <c r="A23" s="56"/>
      <c r="B23" s="128">
        <v>43125</v>
      </c>
      <c r="C23" s="120" t="s">
        <v>184</v>
      </c>
      <c r="D23" s="127"/>
      <c r="E23" s="131">
        <v>295600</v>
      </c>
    </row>
    <row r="24" spans="1:5">
      <c r="A24" s="56"/>
      <c r="B24" s="128">
        <v>43126</v>
      </c>
      <c r="C24" s="120" t="s">
        <v>185</v>
      </c>
      <c r="D24" s="127"/>
      <c r="E24" s="131">
        <v>105000</v>
      </c>
    </row>
    <row r="25" spans="1:5">
      <c r="A25" s="56"/>
      <c r="B25" s="128">
        <v>43130</v>
      </c>
      <c r="C25" s="129" t="s">
        <v>186</v>
      </c>
      <c r="D25" s="130"/>
      <c r="E25" s="131">
        <v>200000</v>
      </c>
    </row>
    <row r="26" spans="1:5">
      <c r="A26" s="57"/>
      <c r="B26" s="79" t="s">
        <v>12</v>
      </c>
      <c r="C26" s="80"/>
      <c r="D26" s="81"/>
      <c r="E26" s="82">
        <f>SUM(E11:E25)</f>
        <v>2050600</v>
      </c>
    </row>
    <row r="27" spans="1:5">
      <c r="A27" s="60" t="s">
        <v>187</v>
      </c>
      <c r="B27" s="111">
        <v>43103</v>
      </c>
      <c r="C27" s="132" t="s">
        <v>188</v>
      </c>
      <c r="D27" s="133"/>
      <c r="E27" s="117">
        <v>283000</v>
      </c>
    </row>
    <row r="28" spans="1:5">
      <c r="A28" s="61"/>
      <c r="B28" s="111">
        <v>43104</v>
      </c>
      <c r="C28" s="134" t="s">
        <v>189</v>
      </c>
      <c r="D28" s="135"/>
      <c r="E28" s="117">
        <v>280000</v>
      </c>
    </row>
    <row r="29" spans="1:5">
      <c r="A29" s="61"/>
      <c r="B29" s="118">
        <v>43110</v>
      </c>
      <c r="C29" s="112" t="s">
        <v>190</v>
      </c>
      <c r="D29" s="113"/>
      <c r="E29" s="119">
        <v>222800</v>
      </c>
    </row>
    <row r="30" spans="1:5">
      <c r="A30" s="61"/>
      <c r="B30" s="118">
        <v>43116</v>
      </c>
      <c r="C30" s="115" t="s">
        <v>191</v>
      </c>
      <c r="D30" s="116"/>
      <c r="E30" s="114">
        <v>250800</v>
      </c>
    </row>
    <row r="31" spans="1:5">
      <c r="A31" s="61"/>
      <c r="B31" s="136">
        <v>43117</v>
      </c>
      <c r="C31" s="120" t="s">
        <v>192</v>
      </c>
      <c r="D31" s="127"/>
      <c r="E31" s="137">
        <v>368000</v>
      </c>
    </row>
    <row r="32" spans="1:5">
      <c r="A32" s="61"/>
      <c r="B32" s="136">
        <v>43117</v>
      </c>
      <c r="C32" s="120" t="s">
        <v>193</v>
      </c>
      <c r="D32" s="127"/>
      <c r="E32" s="86">
        <v>251000</v>
      </c>
    </row>
    <row r="33" spans="1:5">
      <c r="A33" s="61"/>
      <c r="B33" s="83">
        <v>43118</v>
      </c>
      <c r="C33" s="120" t="s">
        <v>194</v>
      </c>
      <c r="D33" s="121"/>
      <c r="E33" s="86">
        <v>170000</v>
      </c>
    </row>
    <row r="34" spans="1:5">
      <c r="A34" s="61"/>
      <c r="B34" s="122">
        <v>43119</v>
      </c>
      <c r="C34" s="123" t="s">
        <v>195</v>
      </c>
      <c r="D34" s="124"/>
      <c r="E34" s="125">
        <v>170000</v>
      </c>
    </row>
    <row r="35" spans="1:5">
      <c r="A35" s="61"/>
      <c r="B35" s="122">
        <v>43122</v>
      </c>
      <c r="C35" s="123" t="s">
        <v>196</v>
      </c>
      <c r="D35" s="126"/>
      <c r="E35" s="125">
        <v>90000</v>
      </c>
    </row>
    <row r="36" spans="1:5">
      <c r="A36" s="61"/>
      <c r="B36" s="122">
        <v>43124</v>
      </c>
      <c r="C36" s="138" t="s">
        <v>197</v>
      </c>
      <c r="D36" s="139"/>
      <c r="E36" s="125">
        <v>214000</v>
      </c>
    </row>
    <row r="37" spans="1:5">
      <c r="A37" s="61"/>
      <c r="B37" s="136">
        <v>43126</v>
      </c>
      <c r="C37" s="120" t="s">
        <v>198</v>
      </c>
      <c r="D37" s="127"/>
      <c r="E37" s="125">
        <v>200000</v>
      </c>
    </row>
    <row r="38" spans="1:5">
      <c r="A38" s="61"/>
      <c r="B38" s="136">
        <v>43129</v>
      </c>
      <c r="C38" s="120" t="s">
        <v>199</v>
      </c>
      <c r="D38" s="127"/>
      <c r="E38" s="137">
        <v>132000</v>
      </c>
    </row>
    <row r="39" spans="1:5">
      <c r="A39" s="61"/>
      <c r="B39" s="140">
        <v>43130</v>
      </c>
      <c r="C39" s="141" t="s">
        <v>200</v>
      </c>
      <c r="D39" s="142"/>
      <c r="E39" s="143">
        <v>288000</v>
      </c>
    </row>
    <row r="40" spans="1:5">
      <c r="A40" s="61"/>
      <c r="B40" s="140">
        <v>43131</v>
      </c>
      <c r="C40" s="141" t="s">
        <v>201</v>
      </c>
      <c r="D40" s="142"/>
      <c r="E40" s="143">
        <v>400000</v>
      </c>
    </row>
    <row r="41" spans="1:5">
      <c r="A41" s="144"/>
      <c r="B41" s="93" t="s">
        <v>12</v>
      </c>
      <c r="C41" s="94"/>
      <c r="D41" s="95"/>
      <c r="E41" s="82">
        <f>SUM(E27:E40)</f>
        <v>3319600</v>
      </c>
    </row>
    <row r="42" spans="1:5">
      <c r="A42" s="46" t="s">
        <v>116</v>
      </c>
      <c r="B42" s="96"/>
      <c r="C42" s="46"/>
      <c r="D42" s="96"/>
      <c r="E42" s="97">
        <f>E26+E41</f>
        <v>5370200</v>
      </c>
    </row>
  </sheetData>
  <mergeCells count="38">
    <mergeCell ref="C35:D35"/>
    <mergeCell ref="C37:D37"/>
    <mergeCell ref="C38:D38"/>
    <mergeCell ref="C41:D41"/>
    <mergeCell ref="A42:B42"/>
    <mergeCell ref="C42:D42"/>
    <mergeCell ref="C26:D26"/>
    <mergeCell ref="A27:A41"/>
    <mergeCell ref="C27:D27"/>
    <mergeCell ref="C28:D28"/>
    <mergeCell ref="C29:D29"/>
    <mergeCell ref="C30:D30"/>
    <mergeCell ref="C31:D31"/>
    <mergeCell ref="C32:D32"/>
    <mergeCell ref="C33:D33"/>
    <mergeCell ref="C34:D34"/>
    <mergeCell ref="C20:D20"/>
    <mergeCell ref="C21:D21"/>
    <mergeCell ref="C22:D22"/>
    <mergeCell ref="C23:D23"/>
    <mergeCell ref="C24:D24"/>
    <mergeCell ref="C25:D25"/>
    <mergeCell ref="A11:A26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opLeftCell="A16" workbookViewId="0">
      <selection activeCell="G22" sqref="G22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1" t="s">
        <v>202</v>
      </c>
      <c r="B1" s="102"/>
      <c r="C1" s="102"/>
      <c r="D1" s="102"/>
      <c r="E1" s="10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66" t="s">
        <v>2</v>
      </c>
      <c r="B4" s="104"/>
      <c r="C4" s="105"/>
      <c r="D4" s="106" t="s">
        <v>3</v>
      </c>
      <c r="E4" s="107" t="s">
        <v>4</v>
      </c>
    </row>
    <row r="5" spans="1:5">
      <c r="A5" s="40" t="s">
        <v>88</v>
      </c>
      <c r="B5" s="41"/>
      <c r="C5" s="42"/>
      <c r="D5" s="7">
        <v>17</v>
      </c>
      <c r="E5" s="108">
        <f>E28</f>
        <v>1899000</v>
      </c>
    </row>
    <row r="6" spans="1:5">
      <c r="A6" s="43" t="s">
        <v>5</v>
      </c>
      <c r="B6" s="44"/>
      <c r="C6" s="45"/>
      <c r="D6" s="9">
        <v>13</v>
      </c>
      <c r="E6" s="109">
        <f>E42</f>
        <v>2972500</v>
      </c>
    </row>
    <row r="7" spans="1:5">
      <c r="A7" s="46" t="s">
        <v>6</v>
      </c>
      <c r="B7" s="47"/>
      <c r="C7" s="48"/>
      <c r="D7" s="11">
        <f>D5+D6</f>
        <v>30</v>
      </c>
      <c r="E7" s="110">
        <f>E5+E6</f>
        <v>4871500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171</v>
      </c>
      <c r="B11" s="83">
        <v>43132</v>
      </c>
      <c r="C11" s="120" t="s">
        <v>203</v>
      </c>
      <c r="D11" s="127"/>
      <c r="E11" s="86">
        <v>132000</v>
      </c>
    </row>
    <row r="12" spans="1:5">
      <c r="A12" s="56"/>
      <c r="B12" s="83">
        <v>43132</v>
      </c>
      <c r="C12" s="145" t="s">
        <v>204</v>
      </c>
      <c r="D12" s="146"/>
      <c r="E12" s="86">
        <v>59400</v>
      </c>
    </row>
    <row r="13" spans="1:5">
      <c r="A13" s="56"/>
      <c r="B13" s="83">
        <v>43133</v>
      </c>
      <c r="C13" s="120" t="s">
        <v>175</v>
      </c>
      <c r="D13" s="127"/>
      <c r="E13" s="125">
        <v>60000</v>
      </c>
    </row>
    <row r="14" spans="1:5">
      <c r="A14" s="56"/>
      <c r="B14" s="136">
        <v>43136</v>
      </c>
      <c r="C14" s="120" t="s">
        <v>205</v>
      </c>
      <c r="D14" s="127"/>
      <c r="E14" s="125">
        <v>105000</v>
      </c>
    </row>
    <row r="15" spans="1:5">
      <c r="A15" s="56"/>
      <c r="B15" s="136">
        <v>43136</v>
      </c>
      <c r="C15" s="123" t="s">
        <v>206</v>
      </c>
      <c r="D15" s="124"/>
      <c r="E15" s="125">
        <v>280000</v>
      </c>
    </row>
    <row r="16" spans="1:5">
      <c r="A16" s="56"/>
      <c r="B16" s="136">
        <v>43138</v>
      </c>
      <c r="C16" s="120" t="s">
        <v>207</v>
      </c>
      <c r="D16" s="127"/>
      <c r="E16" s="125">
        <v>154000</v>
      </c>
    </row>
    <row r="17" spans="1:5">
      <c r="A17" s="56"/>
      <c r="B17" s="136">
        <v>43144</v>
      </c>
      <c r="C17" s="120" t="s">
        <v>208</v>
      </c>
      <c r="D17" s="127"/>
      <c r="E17" s="125">
        <v>58000</v>
      </c>
    </row>
    <row r="18" spans="1:5">
      <c r="A18" s="56"/>
      <c r="B18" s="136">
        <v>43145</v>
      </c>
      <c r="C18" s="120" t="s">
        <v>209</v>
      </c>
      <c r="D18" s="127"/>
      <c r="E18" s="125">
        <v>50000</v>
      </c>
    </row>
    <row r="19" spans="1:5">
      <c r="A19" s="56"/>
      <c r="B19" s="136">
        <v>43150</v>
      </c>
      <c r="C19" s="120" t="s">
        <v>210</v>
      </c>
      <c r="D19" s="127"/>
      <c r="E19" s="125">
        <v>133000</v>
      </c>
    </row>
    <row r="20" spans="1:5">
      <c r="A20" s="56"/>
      <c r="B20" s="136">
        <v>43150</v>
      </c>
      <c r="C20" s="120" t="s">
        <v>211</v>
      </c>
      <c r="D20" s="127"/>
      <c r="E20" s="86">
        <v>144000</v>
      </c>
    </row>
    <row r="21" spans="1:5">
      <c r="A21" s="56"/>
      <c r="B21" s="136">
        <v>43151</v>
      </c>
      <c r="C21" s="120" t="s">
        <v>212</v>
      </c>
      <c r="D21" s="127"/>
      <c r="E21" s="125">
        <v>120000</v>
      </c>
    </row>
    <row r="22" spans="1:5">
      <c r="A22" s="56"/>
      <c r="B22" s="136">
        <v>43151</v>
      </c>
      <c r="C22" s="145" t="s">
        <v>213</v>
      </c>
      <c r="D22" s="146"/>
      <c r="E22" s="86">
        <v>56000</v>
      </c>
    </row>
    <row r="23" spans="1:5">
      <c r="A23" s="56"/>
      <c r="B23" s="136">
        <v>43153</v>
      </c>
      <c r="C23" s="120" t="s">
        <v>214</v>
      </c>
      <c r="D23" s="127"/>
      <c r="E23" s="137">
        <v>98600</v>
      </c>
    </row>
    <row r="24" spans="1:5">
      <c r="A24" s="56"/>
      <c r="B24" s="136">
        <v>43154</v>
      </c>
      <c r="C24" s="120" t="s">
        <v>215</v>
      </c>
      <c r="D24" s="127"/>
      <c r="E24" s="86">
        <v>128000</v>
      </c>
    </row>
    <row r="25" spans="1:5">
      <c r="A25" s="56"/>
      <c r="B25" s="140">
        <v>43157</v>
      </c>
      <c r="C25" s="120" t="s">
        <v>216</v>
      </c>
      <c r="D25" s="127"/>
      <c r="E25" s="90">
        <v>180000</v>
      </c>
    </row>
    <row r="26" spans="1:5">
      <c r="A26" s="56"/>
      <c r="B26" s="140">
        <v>43158</v>
      </c>
      <c r="C26" s="120" t="s">
        <v>217</v>
      </c>
      <c r="D26" s="127"/>
      <c r="E26" s="90">
        <v>71000</v>
      </c>
    </row>
    <row r="27" spans="1:5">
      <c r="A27" s="56"/>
      <c r="B27" s="140">
        <v>43158</v>
      </c>
      <c r="C27" s="120" t="s">
        <v>218</v>
      </c>
      <c r="D27" s="127"/>
      <c r="E27" s="90">
        <v>70000</v>
      </c>
    </row>
    <row r="28" spans="1:5">
      <c r="A28" s="57"/>
      <c r="B28" s="79" t="s">
        <v>12</v>
      </c>
      <c r="C28" s="80"/>
      <c r="D28" s="81"/>
      <c r="E28" s="82">
        <f>SUM(E11:E27)</f>
        <v>1899000</v>
      </c>
    </row>
    <row r="29" spans="1:5">
      <c r="A29" s="60" t="s">
        <v>187</v>
      </c>
      <c r="B29" s="83">
        <v>43132</v>
      </c>
      <c r="C29" s="147" t="s">
        <v>219</v>
      </c>
      <c r="D29" s="148"/>
      <c r="E29" s="75">
        <v>140000</v>
      </c>
    </row>
    <row r="30" spans="1:5">
      <c r="A30" s="61"/>
      <c r="B30" s="83">
        <v>43137</v>
      </c>
      <c r="C30" s="123" t="s">
        <v>220</v>
      </c>
      <c r="D30" s="126"/>
      <c r="E30" s="125">
        <v>200000</v>
      </c>
    </row>
    <row r="31" spans="1:5">
      <c r="A31" s="61"/>
      <c r="B31" s="136">
        <v>43140</v>
      </c>
      <c r="C31" s="120" t="s">
        <v>221</v>
      </c>
      <c r="D31" s="127"/>
      <c r="E31" s="137">
        <v>200000</v>
      </c>
    </row>
    <row r="32" spans="1:5">
      <c r="A32" s="61"/>
      <c r="B32" s="136">
        <v>43140</v>
      </c>
      <c r="C32" s="120" t="s">
        <v>222</v>
      </c>
      <c r="D32" s="127"/>
      <c r="E32" s="86">
        <v>199000</v>
      </c>
    </row>
    <row r="33" spans="1:5">
      <c r="A33" s="61"/>
      <c r="B33" s="136">
        <v>43140</v>
      </c>
      <c r="C33" s="120" t="s">
        <v>223</v>
      </c>
      <c r="D33" s="127"/>
      <c r="E33" s="125">
        <v>442000</v>
      </c>
    </row>
    <row r="34" spans="1:5">
      <c r="A34" s="61"/>
      <c r="B34" s="136">
        <v>43144</v>
      </c>
      <c r="C34" s="120" t="s">
        <v>224</v>
      </c>
      <c r="D34" s="127"/>
      <c r="E34" s="86">
        <v>165000</v>
      </c>
    </row>
    <row r="35" spans="1:5">
      <c r="A35" s="61"/>
      <c r="B35" s="136">
        <v>43145</v>
      </c>
      <c r="C35" s="120" t="s">
        <v>225</v>
      </c>
      <c r="D35" s="121"/>
      <c r="E35" s="86">
        <v>96000</v>
      </c>
    </row>
    <row r="36" spans="1:5">
      <c r="A36" s="61"/>
      <c r="B36" s="136">
        <v>43150</v>
      </c>
      <c r="C36" s="123" t="s">
        <v>226</v>
      </c>
      <c r="D36" s="124"/>
      <c r="E36" s="125">
        <v>220000</v>
      </c>
    </row>
    <row r="37" spans="1:5">
      <c r="A37" s="61"/>
      <c r="B37" s="136">
        <v>43152</v>
      </c>
      <c r="C37" s="120" t="s">
        <v>227</v>
      </c>
      <c r="D37" s="127"/>
      <c r="E37" s="125">
        <v>368000</v>
      </c>
    </row>
    <row r="38" spans="1:5">
      <c r="A38" s="61"/>
      <c r="B38" s="136">
        <v>43153</v>
      </c>
      <c r="C38" s="120" t="s">
        <v>228</v>
      </c>
      <c r="D38" s="127"/>
      <c r="E38" s="125">
        <v>269500</v>
      </c>
    </row>
    <row r="39" spans="1:5">
      <c r="A39" s="61"/>
      <c r="B39" s="136">
        <v>43158</v>
      </c>
      <c r="C39" s="120" t="s">
        <v>229</v>
      </c>
      <c r="D39" s="127"/>
      <c r="E39" s="137">
        <v>171000</v>
      </c>
    </row>
    <row r="40" spans="1:5">
      <c r="A40" s="61"/>
      <c r="B40" s="122">
        <v>43159</v>
      </c>
      <c r="C40" s="145" t="s">
        <v>230</v>
      </c>
      <c r="D40" s="146"/>
      <c r="E40" s="86">
        <v>180000</v>
      </c>
    </row>
    <row r="41" spans="1:5">
      <c r="A41" s="61"/>
      <c r="B41" s="122">
        <v>43159</v>
      </c>
      <c r="C41" s="120" t="s">
        <v>231</v>
      </c>
      <c r="D41" s="127"/>
      <c r="E41" s="125">
        <v>322000</v>
      </c>
    </row>
    <row r="42" spans="1:5">
      <c r="A42" s="144"/>
      <c r="B42" s="93" t="s">
        <v>12</v>
      </c>
      <c r="C42" s="94"/>
      <c r="D42" s="95"/>
      <c r="E42" s="82">
        <f>SUM(E29:E41)</f>
        <v>2972500</v>
      </c>
    </row>
    <row r="43" spans="1:5">
      <c r="A43" s="46" t="s">
        <v>116</v>
      </c>
      <c r="B43" s="96"/>
      <c r="C43" s="46"/>
      <c r="D43" s="96"/>
      <c r="E43" s="97">
        <f>E28+E42</f>
        <v>4871500</v>
      </c>
    </row>
  </sheetData>
  <mergeCells count="42">
    <mergeCell ref="C41:D41"/>
    <mergeCell ref="C42:D42"/>
    <mergeCell ref="A43:B43"/>
    <mergeCell ref="C43:D43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A29:A42"/>
    <mergeCell ref="C29:D29"/>
    <mergeCell ref="C30:D30"/>
    <mergeCell ref="C31:D31"/>
    <mergeCell ref="C32:D32"/>
    <mergeCell ref="C33:D33"/>
    <mergeCell ref="C34:D34"/>
    <mergeCell ref="C20:D20"/>
    <mergeCell ref="C21:D21"/>
    <mergeCell ref="C22:D22"/>
    <mergeCell ref="C23:D23"/>
    <mergeCell ref="C24:D24"/>
    <mergeCell ref="C25:D25"/>
    <mergeCell ref="A11:A28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tabSelected="1" workbookViewId="0">
      <selection activeCell="G22" sqref="G22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01" t="s">
        <v>232</v>
      </c>
      <c r="B1" s="102"/>
      <c r="C1" s="102"/>
      <c r="D1" s="102"/>
      <c r="E1" s="10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66" t="s">
        <v>2</v>
      </c>
      <c r="B4" s="104"/>
      <c r="C4" s="105"/>
      <c r="D4" s="106" t="s">
        <v>3</v>
      </c>
      <c r="E4" s="107" t="s">
        <v>4</v>
      </c>
    </row>
    <row r="5" spans="1:5">
      <c r="A5" s="40" t="s">
        <v>88</v>
      </c>
      <c r="B5" s="41"/>
      <c r="C5" s="42"/>
      <c r="D5" s="7">
        <v>19</v>
      </c>
      <c r="E5" s="108">
        <f>E30</f>
        <v>1655700</v>
      </c>
    </row>
    <row r="6" spans="1:5">
      <c r="A6" s="43" t="s">
        <v>5</v>
      </c>
      <c r="B6" s="44"/>
      <c r="C6" s="45"/>
      <c r="D6" s="9">
        <v>17</v>
      </c>
      <c r="E6" s="109">
        <f>E48</f>
        <v>3843500</v>
      </c>
    </row>
    <row r="7" spans="1:5">
      <c r="A7" s="46" t="s">
        <v>6</v>
      </c>
      <c r="B7" s="47"/>
      <c r="C7" s="48"/>
      <c r="D7" s="11">
        <f>D5+D6</f>
        <v>36</v>
      </c>
      <c r="E7" s="110">
        <f>E5+E6</f>
        <v>5499200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26" t="s">
        <v>8</v>
      </c>
      <c r="B10" s="26" t="s">
        <v>9</v>
      </c>
      <c r="C10" s="66" t="s">
        <v>10</v>
      </c>
      <c r="D10" s="67"/>
      <c r="E10" s="26" t="s">
        <v>11</v>
      </c>
    </row>
    <row r="11" spans="1:5">
      <c r="A11" s="55" t="s">
        <v>171</v>
      </c>
      <c r="B11" s="83">
        <v>43164</v>
      </c>
      <c r="C11" s="120" t="s">
        <v>233</v>
      </c>
      <c r="D11" s="127"/>
      <c r="E11" s="86">
        <v>280000</v>
      </c>
    </row>
    <row r="12" spans="1:5">
      <c r="A12" s="56"/>
      <c r="B12" s="83">
        <v>43167</v>
      </c>
      <c r="C12" s="145" t="s">
        <v>234</v>
      </c>
      <c r="D12" s="146"/>
      <c r="E12" s="86">
        <v>100000</v>
      </c>
    </row>
    <row r="13" spans="1:5">
      <c r="A13" s="56"/>
      <c r="B13" s="83">
        <v>43167</v>
      </c>
      <c r="C13" s="120" t="s">
        <v>235</v>
      </c>
      <c r="D13" s="127"/>
      <c r="E13" s="125">
        <v>60000</v>
      </c>
    </row>
    <row r="14" spans="1:5">
      <c r="A14" s="56"/>
      <c r="B14" s="83">
        <v>43168</v>
      </c>
      <c r="C14" s="120" t="s">
        <v>236</v>
      </c>
      <c r="D14" s="127"/>
      <c r="E14" s="86">
        <v>93000</v>
      </c>
    </row>
    <row r="15" spans="1:5">
      <c r="A15" s="56"/>
      <c r="B15" s="83">
        <v>43171</v>
      </c>
      <c r="C15" s="145" t="s">
        <v>237</v>
      </c>
      <c r="D15" s="146"/>
      <c r="E15" s="86">
        <v>49000</v>
      </c>
    </row>
    <row r="16" spans="1:5">
      <c r="A16" s="56"/>
      <c r="B16" s="83">
        <v>43172</v>
      </c>
      <c r="C16" s="120" t="s">
        <v>238</v>
      </c>
      <c r="D16" s="127"/>
      <c r="E16" s="86">
        <v>76000</v>
      </c>
    </row>
    <row r="17" spans="1:5">
      <c r="A17" s="56"/>
      <c r="B17" s="83">
        <v>43174</v>
      </c>
      <c r="C17" s="120" t="s">
        <v>239</v>
      </c>
      <c r="D17" s="121"/>
      <c r="E17" s="86">
        <v>60000</v>
      </c>
    </row>
    <row r="18" spans="1:5">
      <c r="A18" s="56"/>
      <c r="B18" s="87">
        <v>43175</v>
      </c>
      <c r="C18" s="120" t="s">
        <v>240</v>
      </c>
      <c r="D18" s="121"/>
      <c r="E18" s="90">
        <v>100000</v>
      </c>
    </row>
    <row r="19" spans="1:5">
      <c r="A19" s="56"/>
      <c r="B19" s="87">
        <v>43178</v>
      </c>
      <c r="C19" s="120" t="s">
        <v>241</v>
      </c>
      <c r="D19" s="121"/>
      <c r="E19" s="90">
        <v>125000</v>
      </c>
    </row>
    <row r="20" spans="1:5">
      <c r="A20" s="56"/>
      <c r="B20" s="87">
        <v>43180</v>
      </c>
      <c r="C20" s="120" t="s">
        <v>242</v>
      </c>
      <c r="D20" s="121"/>
      <c r="E20" s="86">
        <v>27000</v>
      </c>
    </row>
    <row r="21" spans="1:5">
      <c r="A21" s="56"/>
      <c r="B21" s="87">
        <v>43181</v>
      </c>
      <c r="C21" s="120" t="s">
        <v>243</v>
      </c>
      <c r="D21" s="121"/>
      <c r="E21" s="90">
        <v>74000</v>
      </c>
    </row>
    <row r="22" spans="1:5">
      <c r="A22" s="56"/>
      <c r="B22" s="87">
        <v>43181</v>
      </c>
      <c r="C22" s="120" t="s">
        <v>244</v>
      </c>
      <c r="D22" s="121"/>
      <c r="E22" s="90">
        <v>54000</v>
      </c>
    </row>
    <row r="23" spans="1:5">
      <c r="A23" s="56"/>
      <c r="B23" s="87">
        <v>43181</v>
      </c>
      <c r="C23" s="120" t="s">
        <v>245</v>
      </c>
      <c r="D23" s="121"/>
      <c r="E23" s="90">
        <v>64000</v>
      </c>
    </row>
    <row r="24" spans="1:5">
      <c r="A24" s="56"/>
      <c r="B24" s="87">
        <v>43182</v>
      </c>
      <c r="C24" s="120" t="s">
        <v>246</v>
      </c>
      <c r="D24" s="121"/>
      <c r="E24" s="90">
        <v>133300</v>
      </c>
    </row>
    <row r="25" spans="1:5">
      <c r="A25" s="56"/>
      <c r="B25" s="87">
        <v>43185</v>
      </c>
      <c r="C25" s="120" t="s">
        <v>247</v>
      </c>
      <c r="D25" s="121"/>
      <c r="E25" s="90">
        <v>50000</v>
      </c>
    </row>
    <row r="26" spans="1:5">
      <c r="A26" s="56"/>
      <c r="B26" s="87">
        <v>43185</v>
      </c>
      <c r="C26" s="120" t="s">
        <v>248</v>
      </c>
      <c r="D26" s="121"/>
      <c r="E26" s="90">
        <v>87000</v>
      </c>
    </row>
    <row r="27" spans="1:5">
      <c r="A27" s="56"/>
      <c r="B27" s="87">
        <v>43186</v>
      </c>
      <c r="C27" s="120" t="s">
        <v>249</v>
      </c>
      <c r="D27" s="121"/>
      <c r="E27" s="90">
        <v>49000</v>
      </c>
    </row>
    <row r="28" spans="1:5">
      <c r="A28" s="56"/>
      <c r="B28" s="87">
        <v>43188</v>
      </c>
      <c r="C28" s="120" t="s">
        <v>250</v>
      </c>
      <c r="D28" s="121"/>
      <c r="E28" s="90">
        <v>100000</v>
      </c>
    </row>
    <row r="29" spans="1:5">
      <c r="A29" s="56"/>
      <c r="B29" s="87">
        <v>43189</v>
      </c>
      <c r="C29" s="120" t="s">
        <v>251</v>
      </c>
      <c r="D29" s="121"/>
      <c r="E29" s="90">
        <v>74400</v>
      </c>
    </row>
    <row r="30" spans="1:5">
      <c r="A30" s="57"/>
      <c r="B30" s="79" t="s">
        <v>12</v>
      </c>
      <c r="C30" s="80"/>
      <c r="D30" s="81"/>
      <c r="E30" s="82">
        <f>SUM(E11:E29)</f>
        <v>1655700</v>
      </c>
    </row>
    <row r="31" spans="1:5">
      <c r="A31" s="60" t="s">
        <v>187</v>
      </c>
      <c r="B31" s="83">
        <v>43164</v>
      </c>
      <c r="C31" s="147" t="s">
        <v>252</v>
      </c>
      <c r="D31" s="148"/>
      <c r="E31" s="75">
        <v>289000</v>
      </c>
    </row>
    <row r="32" spans="1:5">
      <c r="A32" s="61"/>
      <c r="B32" s="83">
        <v>43164</v>
      </c>
      <c r="C32" s="123" t="s">
        <v>253</v>
      </c>
      <c r="D32" s="126"/>
      <c r="E32" s="125">
        <v>221000</v>
      </c>
    </row>
    <row r="33" spans="1:5">
      <c r="A33" s="61"/>
      <c r="B33" s="83">
        <v>43164</v>
      </c>
      <c r="C33" s="120" t="s">
        <v>254</v>
      </c>
      <c r="D33" s="127"/>
      <c r="E33" s="137">
        <v>130000</v>
      </c>
    </row>
    <row r="34" spans="1:5">
      <c r="A34" s="61"/>
      <c r="B34" s="83">
        <v>43165</v>
      </c>
      <c r="C34" s="120" t="s">
        <v>255</v>
      </c>
      <c r="D34" s="127"/>
      <c r="E34" s="86">
        <v>372000</v>
      </c>
    </row>
    <row r="35" spans="1:5">
      <c r="A35" s="61"/>
      <c r="B35" s="83">
        <v>43165</v>
      </c>
      <c r="C35" s="120" t="s">
        <v>256</v>
      </c>
      <c r="D35" s="127"/>
      <c r="E35" s="137">
        <v>104000</v>
      </c>
    </row>
    <row r="36" spans="1:5">
      <c r="A36" s="61"/>
      <c r="B36" s="83">
        <v>43166</v>
      </c>
      <c r="C36" s="120" t="s">
        <v>257</v>
      </c>
      <c r="D36" s="127"/>
      <c r="E36" s="86">
        <v>126000</v>
      </c>
    </row>
    <row r="37" spans="1:5">
      <c r="A37" s="61"/>
      <c r="B37" s="83">
        <v>43168</v>
      </c>
      <c r="C37" s="120" t="s">
        <v>258</v>
      </c>
      <c r="D37" s="121"/>
      <c r="E37" s="86">
        <v>143000</v>
      </c>
    </row>
    <row r="38" spans="1:5">
      <c r="A38" s="61"/>
      <c r="B38" s="83">
        <v>43171</v>
      </c>
      <c r="C38" s="123" t="s">
        <v>259</v>
      </c>
      <c r="D38" s="124"/>
      <c r="E38" s="125">
        <v>200000</v>
      </c>
    </row>
    <row r="39" spans="1:5">
      <c r="A39" s="61"/>
      <c r="B39" s="83">
        <v>43172</v>
      </c>
      <c r="C39" s="120" t="s">
        <v>260</v>
      </c>
      <c r="D39" s="127"/>
      <c r="E39" s="137">
        <v>245500</v>
      </c>
    </row>
    <row r="40" spans="1:5">
      <c r="A40" s="61"/>
      <c r="B40" s="83">
        <v>43172</v>
      </c>
      <c r="C40" s="123" t="s">
        <v>261</v>
      </c>
      <c r="D40" s="126"/>
      <c r="E40" s="125">
        <v>281000</v>
      </c>
    </row>
    <row r="41" spans="1:5">
      <c r="A41" s="61"/>
      <c r="B41" s="83">
        <v>43173</v>
      </c>
      <c r="C41" s="120" t="s">
        <v>262</v>
      </c>
      <c r="D41" s="127"/>
      <c r="E41" s="125">
        <v>115000</v>
      </c>
    </row>
    <row r="42" spans="1:5">
      <c r="A42" s="61"/>
      <c r="B42" s="83">
        <v>43174</v>
      </c>
      <c r="C42" s="120" t="s">
        <v>263</v>
      </c>
      <c r="D42" s="127"/>
      <c r="E42" s="137">
        <v>490000</v>
      </c>
    </row>
    <row r="43" spans="1:5">
      <c r="A43" s="61"/>
      <c r="B43" s="87">
        <v>43178</v>
      </c>
      <c r="C43" s="145" t="s">
        <v>264</v>
      </c>
      <c r="D43" s="146"/>
      <c r="E43" s="86">
        <v>284000</v>
      </c>
    </row>
    <row r="44" spans="1:5">
      <c r="A44" s="61"/>
      <c r="B44" s="83">
        <v>43179</v>
      </c>
      <c r="C44" s="120" t="s">
        <v>265</v>
      </c>
      <c r="D44" s="127"/>
      <c r="E44" s="125">
        <v>210000</v>
      </c>
    </row>
    <row r="45" spans="1:5">
      <c r="A45" s="61"/>
      <c r="B45" s="83">
        <v>43182</v>
      </c>
      <c r="C45" s="120" t="s">
        <v>266</v>
      </c>
      <c r="D45" s="127"/>
      <c r="E45" s="125">
        <v>144000</v>
      </c>
    </row>
    <row r="46" spans="1:5">
      <c r="A46" s="61"/>
      <c r="B46" s="83">
        <v>43186</v>
      </c>
      <c r="C46" s="120" t="s">
        <v>267</v>
      </c>
      <c r="D46" s="127"/>
      <c r="E46" s="137">
        <v>89000</v>
      </c>
    </row>
    <row r="47" spans="1:5">
      <c r="A47" s="61"/>
      <c r="B47" s="83">
        <v>43187</v>
      </c>
      <c r="C47" s="145" t="s">
        <v>268</v>
      </c>
      <c r="D47" s="146"/>
      <c r="E47" s="86">
        <v>400000</v>
      </c>
    </row>
    <row r="48" spans="1:5">
      <c r="A48" s="144"/>
      <c r="B48" s="93" t="s">
        <v>12</v>
      </c>
      <c r="C48" s="94"/>
      <c r="D48" s="95"/>
      <c r="E48" s="82">
        <f>SUM(E31:E47)</f>
        <v>3843500</v>
      </c>
    </row>
    <row r="49" spans="1:5">
      <c r="A49" s="46" t="s">
        <v>116</v>
      </c>
      <c r="B49" s="96"/>
      <c r="C49" s="46"/>
      <c r="D49" s="96"/>
      <c r="E49" s="97">
        <f>E30+E48</f>
        <v>5499200</v>
      </c>
    </row>
  </sheetData>
  <mergeCells count="48">
    <mergeCell ref="C47:D47"/>
    <mergeCell ref="C48:D48"/>
    <mergeCell ref="A49:B49"/>
    <mergeCell ref="C49:D49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A31:A48"/>
    <mergeCell ref="C31:D31"/>
    <mergeCell ref="C32:D32"/>
    <mergeCell ref="C33:D33"/>
    <mergeCell ref="C34:D34"/>
    <mergeCell ref="C20:D20"/>
    <mergeCell ref="C21:D21"/>
    <mergeCell ref="C22:D22"/>
    <mergeCell ref="C23:D23"/>
    <mergeCell ref="C24:D24"/>
    <mergeCell ref="C25:D25"/>
    <mergeCell ref="A11:A3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장관 1월</vt:lpstr>
      <vt:lpstr>장관 2월</vt:lpstr>
      <vt:lpstr>장관 3월)</vt:lpstr>
      <vt:lpstr>본부장 1월</vt:lpstr>
      <vt:lpstr>본부장 2월</vt:lpstr>
      <vt:lpstr>본부장 3월</vt:lpstr>
      <vt:lpstr>차관 1월</vt:lpstr>
      <vt:lpstr>차관 2월</vt:lpstr>
      <vt:lpstr>차관 3월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3월)'!Print_Area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2018-04-24T00:10:51Z</cp:lastPrinted>
  <dcterms:created xsi:type="dcterms:W3CDTF">2017-10-25T02:24:25Z</dcterms:created>
  <dcterms:modified xsi:type="dcterms:W3CDTF">2018-04-24T00:10:54Z</dcterms:modified>
</cp:coreProperties>
</file>