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85" windowWidth="28035" windowHeight="12315"/>
  </bookViews>
  <sheets>
    <sheet name="장관 7월" sheetId="10" r:id="rId1"/>
    <sheet name="장관 8월" sheetId="11" r:id="rId2"/>
    <sheet name="장관 9월" sheetId="12" r:id="rId3"/>
    <sheet name="본부장 7월" sheetId="13" r:id="rId4"/>
    <sheet name="본부장 8월" sheetId="14" r:id="rId5"/>
    <sheet name="본부장 9월" sheetId="15" r:id="rId6"/>
    <sheet name="차관 7월" sheetId="16" r:id="rId7"/>
    <sheet name="차관 8월" sheetId="17" r:id="rId8"/>
    <sheet name="차관 9월" sheetId="18" r:id="rId9"/>
  </sheets>
  <definedNames>
    <definedName name="_xlnm.Print_Area" localSheetId="3">'본부장 7월'!$A$1:$E$37</definedName>
    <definedName name="_xlnm.Print_Area" localSheetId="4">'본부장 8월'!$A$1:$E$45</definedName>
    <definedName name="_xlnm.Print_Area" localSheetId="5">'본부장 9월'!$A$1:$E$35</definedName>
    <definedName name="_xlnm.Print_Area" localSheetId="0">'장관 7월'!$A$1:$E$34</definedName>
    <definedName name="_xlnm.Print_Area" localSheetId="1">'장관 8월'!$A$1:$E$37</definedName>
  </definedNames>
  <calcPr calcId="145621"/>
</workbook>
</file>

<file path=xl/calcChain.xml><?xml version="1.0" encoding="utf-8"?>
<calcChain xmlns="http://schemas.openxmlformats.org/spreadsheetml/2006/main">
  <c r="E44" i="18" l="1"/>
  <c r="E26" i="18"/>
  <c r="E45" i="18" s="1"/>
  <c r="D7" i="18"/>
  <c r="E6" i="18"/>
  <c r="E5" i="18"/>
  <c r="E7" i="18" s="1"/>
  <c r="E43" i="17"/>
  <c r="E18" i="17"/>
  <c r="E23" i="17" s="1"/>
  <c r="E14" i="17"/>
  <c r="D7" i="17"/>
  <c r="E6" i="17"/>
  <c r="E31" i="16"/>
  <c r="E44" i="16" s="1"/>
  <c r="E21" i="16"/>
  <c r="D7" i="16"/>
  <c r="E5" i="16"/>
  <c r="E45" i="16" l="1"/>
  <c r="E6" i="16"/>
  <c r="E7" i="16" s="1"/>
  <c r="E44" i="17"/>
  <c r="E5" i="17"/>
  <c r="E7" i="17" s="1"/>
  <c r="D7" i="15" l="1"/>
  <c r="E19" i="15"/>
  <c r="E5" i="15" s="1"/>
  <c r="E27" i="15"/>
  <c r="E34" i="15" s="1"/>
  <c r="E28" i="15"/>
  <c r="D7" i="14"/>
  <c r="E20" i="14"/>
  <c r="E5" i="14" s="1"/>
  <c r="E26" i="14"/>
  <c r="E44" i="14" s="1"/>
  <c r="E36" i="14"/>
  <c r="D7" i="13"/>
  <c r="E18" i="13"/>
  <c r="E37" i="13" s="1"/>
  <c r="E36" i="13"/>
  <c r="E6" i="13" s="1"/>
  <c r="E6" i="14" l="1"/>
  <c r="E45" i="14"/>
  <c r="E6" i="15"/>
  <c r="E7" i="15" s="1"/>
  <c r="E35" i="15"/>
  <c r="E7" i="14"/>
  <c r="E5" i="13"/>
  <c r="E7" i="13" s="1"/>
  <c r="E21" i="12"/>
  <c r="E35" i="12" l="1"/>
  <c r="E6" i="12" s="1"/>
  <c r="E5" i="12"/>
  <c r="E7" i="12" l="1"/>
  <c r="D7" i="12"/>
  <c r="D6" i="11"/>
  <c r="E30" i="11"/>
  <c r="D5" i="11" l="1"/>
  <c r="D6" i="10"/>
  <c r="D5" i="10"/>
  <c r="E6" i="11"/>
  <c r="E20" i="11"/>
  <c r="E5" i="11" s="1"/>
  <c r="E37" i="10"/>
  <c r="E6" i="10" s="1"/>
  <c r="E24" i="10"/>
  <c r="E5" i="10" s="1"/>
  <c r="D7" i="11" l="1"/>
  <c r="E7" i="11"/>
  <c r="D7" i="10"/>
  <c r="E7" i="10"/>
</calcChain>
</file>

<file path=xl/sharedStrings.xml><?xml version="1.0" encoding="utf-8"?>
<sst xmlns="http://schemas.openxmlformats.org/spreadsheetml/2006/main" count="407" uniqueCount="249">
  <si>
    <t>□ 유형별 집행내역</t>
  </si>
  <si>
    <t>(단위 : 원)</t>
  </si>
  <si>
    <t>유  형  별</t>
  </si>
  <si>
    <t>건  수</t>
  </si>
  <si>
    <t>금  액</t>
  </si>
  <si>
    <t>② 대민·대유관기관 업무협의 및 간담회 등</t>
  </si>
  <si>
    <t>합  계</t>
  </si>
  <si>
    <t>□ 세부 집행내역</t>
  </si>
  <si>
    <t>구 분</t>
  </si>
  <si>
    <t>사용일자</t>
  </si>
  <si>
    <t>사용내역</t>
  </si>
  <si>
    <t>금액</t>
  </si>
  <si>
    <t>소계</t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</si>
  <si>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</si>
  <si>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① 주요정책추진 관련 회의·행사 등</t>
    <phoneticPr fontId="3" type="noConversion"/>
  </si>
  <si>
    <t>주요정책추진 관련 회의·행사 등</t>
    <phoneticPr fontId="3" type="noConversion"/>
  </si>
  <si>
    <t>주요 업무관계자 오찬간담회</t>
    <phoneticPr fontId="3" type="noConversion"/>
  </si>
  <si>
    <t>장관 '18년 7월 업추비 집행내역</t>
    <phoneticPr fontId="3" type="noConversion"/>
  </si>
  <si>
    <t>장관 '18년 8월 업추비 집행내역</t>
    <phoneticPr fontId="3" type="noConversion"/>
  </si>
  <si>
    <t>에너지 유관기관 업무협의</t>
    <phoneticPr fontId="3" type="noConversion"/>
  </si>
  <si>
    <t>산업통상자원부 직원간담회</t>
    <phoneticPr fontId="3" type="noConversion"/>
  </si>
  <si>
    <t>주요 업무관계자 만찬간담회</t>
    <phoneticPr fontId="3" type="noConversion"/>
  </si>
  <si>
    <t>표준정책 직원간담회</t>
    <phoneticPr fontId="3" type="noConversion"/>
  </si>
  <si>
    <t>남북경협 전문가 정책간담회</t>
    <phoneticPr fontId="3" type="noConversion"/>
  </si>
  <si>
    <t>통상 정책 전문가 오찬간담회</t>
    <phoneticPr fontId="3" type="noConversion"/>
  </si>
  <si>
    <t>주요 업무관계자 간담회</t>
    <phoneticPr fontId="3" type="noConversion"/>
  </si>
  <si>
    <t>산업통상자원부 직원 간담회</t>
    <phoneticPr fontId="3" type="noConversion"/>
  </si>
  <si>
    <t>주요 업무관계자 만찬간담회</t>
    <phoneticPr fontId="3" type="noConversion"/>
  </si>
  <si>
    <t>산업현장 방문 관련 업무협의</t>
    <phoneticPr fontId="3" type="noConversion"/>
  </si>
  <si>
    <t>산업정책 관련 직원 격려</t>
    <phoneticPr fontId="3" type="noConversion"/>
  </si>
  <si>
    <t>현장방문 관련 직원 격려</t>
    <phoneticPr fontId="3" type="noConversion"/>
  </si>
  <si>
    <t>규제혁신 관련 업무협의</t>
    <phoneticPr fontId="3" type="noConversion"/>
  </si>
  <si>
    <t>경제홍보 관련 간담회</t>
    <phoneticPr fontId="3" type="noConversion"/>
  </si>
  <si>
    <t>규제혁신 간담회</t>
    <phoneticPr fontId="3" type="noConversion"/>
  </si>
  <si>
    <t>홍보 관련 업무협의</t>
    <phoneticPr fontId="3" type="noConversion"/>
  </si>
  <si>
    <t>주요정책 관계자 업무협의</t>
    <phoneticPr fontId="3" type="noConversion"/>
  </si>
  <si>
    <t>주요정책 홍보 간담회</t>
    <phoneticPr fontId="3" type="noConversion"/>
  </si>
  <si>
    <t>주요 법안 관련 업무협의</t>
    <phoneticPr fontId="3" type="noConversion"/>
  </si>
  <si>
    <t>부내 간부 정책간담회</t>
    <phoneticPr fontId="3" type="noConversion"/>
  </si>
  <si>
    <t>부내 1급 업무 점검회의</t>
    <phoneticPr fontId="3" type="noConversion"/>
  </si>
  <si>
    <t>업무현안 점검 회의</t>
    <phoneticPr fontId="3" type="noConversion"/>
  </si>
  <si>
    <t>에너지 정책방향 브레인스토밍</t>
    <phoneticPr fontId="3" type="noConversion"/>
  </si>
  <si>
    <t>혁신성장 정책 점검 회의</t>
    <phoneticPr fontId="3" type="noConversion"/>
  </si>
  <si>
    <t>주요정책 홍보 관련 직원 격려</t>
    <phoneticPr fontId="3" type="noConversion"/>
  </si>
  <si>
    <t>신산업 정책 전문가 간담회</t>
    <phoneticPr fontId="3" type="noConversion"/>
  </si>
  <si>
    <t>에너지정책 부내직원 간담회</t>
    <phoneticPr fontId="3" type="noConversion"/>
  </si>
  <si>
    <t>파견직원 격려오찬</t>
    <phoneticPr fontId="3" type="noConversion"/>
  </si>
  <si>
    <t>주요정책 홍보 간담회</t>
    <phoneticPr fontId="3" type="noConversion"/>
  </si>
  <si>
    <t>홍보 관련 업무협의</t>
    <phoneticPr fontId="3" type="noConversion"/>
  </si>
  <si>
    <t>유관기관장 업무협의</t>
    <phoneticPr fontId="3" type="noConversion"/>
  </si>
  <si>
    <t>민생법안 관련 업무협의</t>
    <phoneticPr fontId="3" type="noConversion"/>
  </si>
  <si>
    <t>에너지 정책방향 직원 간담회</t>
    <phoneticPr fontId="3" type="noConversion"/>
  </si>
  <si>
    <t>산업정책 관련 전문가 간담회</t>
    <phoneticPr fontId="3" type="noConversion"/>
  </si>
  <si>
    <t>예산담당 직원 격려 만찬</t>
    <phoneticPr fontId="3" type="noConversion"/>
  </si>
  <si>
    <t>주요 간부 정책간담회</t>
    <phoneticPr fontId="3" type="noConversion"/>
  </si>
  <si>
    <t>업무관계자 간담회</t>
    <phoneticPr fontId="3" type="noConversion"/>
  </si>
  <si>
    <t>업무현안 점검 회의</t>
    <phoneticPr fontId="3" type="noConversion"/>
  </si>
  <si>
    <t>격무부서 격려 만찬</t>
    <phoneticPr fontId="3" type="noConversion"/>
  </si>
  <si>
    <t>장관 '18년 9월 업추비 집행내역</t>
    <phoneticPr fontId="3" type="noConversion"/>
  </si>
  <si>
    <t>주요정책 홍보 간담회</t>
    <phoneticPr fontId="3" type="noConversion"/>
  </si>
  <si>
    <t>유관기관 업무협의</t>
    <phoneticPr fontId="3" type="noConversion"/>
  </si>
  <si>
    <t>산업정책 간담회</t>
    <phoneticPr fontId="3" type="noConversion"/>
  </si>
  <si>
    <t>산업부 정책방향 토론회</t>
    <phoneticPr fontId="3" type="noConversion"/>
  </si>
  <si>
    <t>격무부서 격려 만찬</t>
    <phoneticPr fontId="3" type="noConversion"/>
  </si>
  <si>
    <t>부내 간부 정책 간담회</t>
    <phoneticPr fontId="3" type="noConversion"/>
  </si>
  <si>
    <t>통상정책 전문가 간담회</t>
    <phoneticPr fontId="3" type="noConversion"/>
  </si>
  <si>
    <t>유관기관 업무협의</t>
    <phoneticPr fontId="3" type="noConversion"/>
  </si>
  <si>
    <t>태양광 착공식 관계자 오찬</t>
    <phoneticPr fontId="3" type="noConversion"/>
  </si>
  <si>
    <t>현장방문 관련부서 격려</t>
    <phoneticPr fontId="3" type="noConversion"/>
  </si>
  <si>
    <t>국방산업진흥회의 관계자 만찬</t>
    <phoneticPr fontId="3" type="noConversion"/>
  </si>
  <si>
    <t>부내직원 간담회</t>
    <phoneticPr fontId="3" type="noConversion"/>
  </si>
  <si>
    <t>에너지정책 관련 간담회</t>
    <phoneticPr fontId="3" type="noConversion"/>
  </si>
  <si>
    <t>유관기관 업무협의</t>
    <phoneticPr fontId="3" type="noConversion"/>
  </si>
  <si>
    <t>주요 의원 업무협의</t>
    <phoneticPr fontId="3" type="noConversion"/>
  </si>
  <si>
    <t>외부 전문가 면담</t>
    <phoneticPr fontId="3" type="noConversion"/>
  </si>
  <si>
    <t>법안의결 업무협의</t>
    <phoneticPr fontId="3" type="noConversion"/>
  </si>
  <si>
    <t>부내 1급 등 주요간부 간담회</t>
    <phoneticPr fontId="3" type="noConversion"/>
  </si>
  <si>
    <t>부내 직원 간담회</t>
    <phoneticPr fontId="3" type="noConversion"/>
  </si>
  <si>
    <t>주요정책추진 관련 회의·행사 등</t>
    <phoneticPr fontId="3" type="noConversion"/>
  </si>
  <si>
    <t>소계</t>
    <phoneticPr fontId="3" type="noConversion"/>
  </si>
  <si>
    <t>산업정책 현안협의</t>
    <phoneticPr fontId="3" type="noConversion"/>
  </si>
  <si>
    <t>총합계</t>
  </si>
  <si>
    <t>통상교섭본부 직원간담회</t>
    <phoneticPr fontId="3" type="noConversion"/>
  </si>
  <si>
    <t>통상정책국 오찬간담회</t>
    <phoneticPr fontId="3" type="noConversion"/>
  </si>
  <si>
    <t>자동차 232조 아웃리치 출장단 만찬간담회</t>
    <phoneticPr fontId="3" type="noConversion"/>
  </si>
  <si>
    <t>대미 통상업무 관계자 만찬간담회</t>
    <phoneticPr fontId="3" type="noConversion"/>
  </si>
  <si>
    <t>FTA협상총괄과 만찬간담회</t>
    <phoneticPr fontId="3" type="noConversion"/>
  </si>
  <si>
    <t>멕시코 통상업무 관계자 오찬 협의</t>
    <phoneticPr fontId="3" type="noConversion"/>
  </si>
  <si>
    <t>주뉴욕 총영사관 오찬간담회</t>
    <phoneticPr fontId="3" type="noConversion"/>
  </si>
  <si>
    <t>주미대사관 통상업무 관계자 만찬간담회</t>
    <phoneticPr fontId="3" type="noConversion"/>
  </si>
  <si>
    <t>자동차 232조 아웃리치 관계자 간담회</t>
    <phoneticPr fontId="3" type="noConversion"/>
  </si>
  <si>
    <t>주토론토 총영사관 오찬간담회</t>
    <phoneticPr fontId="3" type="noConversion"/>
  </si>
  <si>
    <t>국빈방문 준비 실무관계자 만찬간담회</t>
    <phoneticPr fontId="3" type="noConversion"/>
  </si>
  <si>
    <t>신남방통상과 만찬간담회</t>
    <phoneticPr fontId="3" type="noConversion"/>
  </si>
  <si>
    <t>신남방통상과 만찬간담회</t>
    <phoneticPr fontId="3" type="noConversion"/>
  </si>
  <si>
    <t>한-인도 CEPA 협상단 만찬간담회</t>
    <phoneticPr fontId="3" type="noConversion"/>
  </si>
  <si>
    <t>FTA협상총괄과 오찬간담회</t>
    <phoneticPr fontId="3" type="noConversion"/>
  </si>
  <si>
    <t>인도-싱가포르 통상업무 관계자 만찬간담회</t>
    <phoneticPr fontId="3" type="noConversion"/>
  </si>
  <si>
    <t>통상차관보실 오찬간담회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</si>
  <si>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</si>
  <si>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통상현안 실무점검회의</t>
    <phoneticPr fontId="3" type="noConversion"/>
  </si>
  <si>
    <t>자동차 232조 아웃리치 성과점검회의</t>
    <phoneticPr fontId="3" type="noConversion"/>
  </si>
  <si>
    <t>자동차 232조 아웃리치 중간점검회의</t>
    <phoneticPr fontId="3" type="noConversion"/>
  </si>
  <si>
    <t>태평양동맹 정상회의 실무점검회의</t>
    <phoneticPr fontId="3" type="noConversion"/>
  </si>
  <si>
    <t>자동차 232조 동향 실무점검회의</t>
    <phoneticPr fontId="3" type="noConversion"/>
  </si>
  <si>
    <t>대미 통상현안 실무점검회의</t>
    <phoneticPr fontId="3" type="noConversion"/>
  </si>
  <si>
    <t>주요정책
추진관련
회의 행사 등</t>
  </si>
  <si>
    <t>① 주요정책추진 관련 회의·행사 등</t>
  </si>
  <si>
    <t>통상교섭본부장 '18년 7월 업추비 집행내역</t>
    <phoneticPr fontId="3" type="noConversion"/>
  </si>
  <si>
    <t>한미FTA 협상관계자 만찬간담회</t>
    <phoneticPr fontId="3" type="noConversion"/>
  </si>
  <si>
    <t>수출투자업무 관계자 오찬간담회</t>
    <phoneticPr fontId="3" type="noConversion"/>
  </si>
  <si>
    <t>통상정책총괄과 만찬간담회</t>
    <phoneticPr fontId="3" type="noConversion"/>
  </si>
  <si>
    <t>통상전문가 만찬 협의</t>
    <phoneticPr fontId="3" type="noConversion"/>
  </si>
  <si>
    <t>ASEAN 통상전문가 업무 협의</t>
    <phoneticPr fontId="3" type="noConversion"/>
  </si>
  <si>
    <t>통상정책국 만찬간담회</t>
    <phoneticPr fontId="3" type="noConversion"/>
  </si>
  <si>
    <t>한미FTA 협상관계자 오찬간담회</t>
    <phoneticPr fontId="3" type="noConversion"/>
  </si>
  <si>
    <t>통상법무 업무관계자 만찬간담회</t>
    <phoneticPr fontId="3" type="noConversion"/>
  </si>
  <si>
    <t>통상전문가 업무 협의</t>
    <phoneticPr fontId="3" type="noConversion"/>
  </si>
  <si>
    <t>주요 통상업무 실무자 만찬간담회</t>
    <phoneticPr fontId="3" type="noConversion"/>
  </si>
  <si>
    <t>통상전문가 오찬간담회</t>
    <phoneticPr fontId="3" type="noConversion"/>
  </si>
  <si>
    <t>한미FTA대책과 만찬간담회</t>
    <phoneticPr fontId="3" type="noConversion"/>
  </si>
  <si>
    <t>대미 통상전문가 오찬 협의</t>
    <phoneticPr fontId="3" type="noConversion"/>
  </si>
  <si>
    <t>신남방통상과 오찬간담회</t>
    <phoneticPr fontId="3" type="noConversion"/>
  </si>
  <si>
    <t>한미FTA대책과 오찬간담회</t>
    <phoneticPr fontId="3" type="noConversion"/>
  </si>
  <si>
    <t>통상전문가 오찬 협의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</si>
  <si>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</si>
  <si>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>ASEAN 경제장관회의 중간점검회의</t>
    <phoneticPr fontId="3" type="noConversion"/>
  </si>
  <si>
    <t>통상현안 점검회의</t>
    <phoneticPr fontId="3" type="noConversion"/>
  </si>
  <si>
    <t>RCEP 협상동향 실무점검회의</t>
    <phoneticPr fontId="3" type="noConversion"/>
  </si>
  <si>
    <t>국회 상임위 상정법안 실무점검회의</t>
    <phoneticPr fontId="3" type="noConversion"/>
  </si>
  <si>
    <t>국회 상임위 결산소위 현안점검회의</t>
    <phoneticPr fontId="3" type="noConversion"/>
  </si>
  <si>
    <t>국회 상임위 현안점검회의</t>
    <phoneticPr fontId="3" type="noConversion"/>
  </si>
  <si>
    <t>국회 예결위 현안점검회의</t>
    <phoneticPr fontId="3" type="noConversion"/>
  </si>
  <si>
    <t>통상교섭본부 성과점검회의</t>
    <phoneticPr fontId="3" type="noConversion"/>
  </si>
  <si>
    <t>통상교섭본부장 '18년 8월 업추비 집행내역</t>
    <phoneticPr fontId="3" type="noConversion"/>
  </si>
  <si>
    <t>한미FTA대책과 및 주뉴욕 총영사관 만찬간담회</t>
    <phoneticPr fontId="3" type="noConversion"/>
  </si>
  <si>
    <t>한미FTA 개정협상 담당자 만찬간담회</t>
    <phoneticPr fontId="3" type="noConversion"/>
  </si>
  <si>
    <t>통상교섭본부-외교부 정책협의</t>
    <phoneticPr fontId="3" type="noConversion"/>
  </si>
  <si>
    <t>해외투자과 만찬간담회 및 티타임</t>
    <phoneticPr fontId="3" type="noConversion"/>
  </si>
  <si>
    <t>싱가포르 통상업무 관계자 오찬간담회</t>
    <phoneticPr fontId="3" type="noConversion"/>
  </si>
  <si>
    <t>무역투자실 오찬간담회</t>
    <phoneticPr fontId="3" type="noConversion"/>
  </si>
  <si>
    <t>통상차관보실 만찬간담회</t>
    <phoneticPr fontId="3" type="noConversion"/>
  </si>
  <si>
    <t>한=메르코수르 통상관계자 오찬간담회</t>
    <phoneticPr fontId="3" type="noConversion"/>
  </si>
  <si>
    <t>수출전문가 업무 협의</t>
    <phoneticPr fontId="3" type="noConversion"/>
  </si>
  <si>
    <t>국회 현안업무 담당자 오찬간담회</t>
    <phoneticPr fontId="3" type="noConversion"/>
  </si>
  <si>
    <t>국회 예결위 결산소위 사전점검회의</t>
    <phoneticPr fontId="3" type="noConversion"/>
  </si>
  <si>
    <t>미중 무역분쟁 대응 대책회의</t>
    <phoneticPr fontId="3" type="noConversion"/>
  </si>
  <si>
    <t>한미FTA 개정협상 아웃리치 실무점검회의</t>
    <phoneticPr fontId="3" type="noConversion"/>
  </si>
  <si>
    <t>RCEP 현안 실무점검회의</t>
    <phoneticPr fontId="3" type="noConversion"/>
  </si>
  <si>
    <t>통상추진위원회 실무점검회의</t>
    <phoneticPr fontId="3" type="noConversion"/>
  </si>
  <si>
    <t>수출동향 실무점검회의</t>
    <phoneticPr fontId="3" type="noConversion"/>
  </si>
  <si>
    <t>통상교섭본부장 '18년 9월 업추비 집행내역</t>
    <phoneticPr fontId="3" type="noConversion"/>
  </si>
  <si>
    <t>차관 '18년 7월 업추비 집행내역</t>
  </si>
  <si>
    <t>주요 정책
추진 관련
회의 행사 등</t>
  </si>
  <si>
    <t>에너지절감대책 실무점검 회의</t>
  </si>
  <si>
    <t>산업정책 혁신방안 검토회의</t>
  </si>
  <si>
    <t>혁신성장 추진방안 실무 검토회의</t>
  </si>
  <si>
    <t xml:space="preserve">에너지안전정책 실무 점검회의 </t>
  </si>
  <si>
    <t>산업정책 점검 실무 점검회의</t>
    <phoneticPr fontId="17" type="noConversion"/>
  </si>
  <si>
    <t>녹색위 안건검토 실무회의</t>
  </si>
  <si>
    <t>정책현안 점검회의</t>
  </si>
  <si>
    <t>업무보고 추진현황 점검회의</t>
    <phoneticPr fontId="17" type="noConversion"/>
  </si>
  <si>
    <t xml:space="preserve">정책현안 점검회의 </t>
  </si>
  <si>
    <t>하계 전력수급 점검회의</t>
  </si>
  <si>
    <r>
      <rPr>
        <sz val="11"/>
        <rFont val="돋움"/>
        <family val="3"/>
        <charset val="129"/>
      </rPr>
      <t>대민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등</t>
    </r>
  </si>
  <si>
    <t>외부 파견직원 오찬 간담회</t>
  </si>
  <si>
    <t>기획조정 업무담당 직원 오찬간담회</t>
    <phoneticPr fontId="17" type="noConversion"/>
  </si>
  <si>
    <t>산업기술 혁신정책 만찬간담회</t>
    <phoneticPr fontId="17" type="noConversion"/>
  </si>
  <si>
    <t>하계전력수급 오찬간담회</t>
    <phoneticPr fontId="17" type="noConversion"/>
  </si>
  <si>
    <t>주력산업 경쟁력 강화 오찬간담회</t>
  </si>
  <si>
    <t>하계 전력수급 상황점검 만찬 간담회</t>
  </si>
  <si>
    <t>하반기 경제정책 방향 점검 오찬 간담회</t>
    <phoneticPr fontId="17" type="noConversion"/>
  </si>
  <si>
    <t>전력수급 정책점검 만찬간담회</t>
    <phoneticPr fontId="17" type="noConversion"/>
  </si>
  <si>
    <t>온실가스 감축방향 검토 만찬간담회</t>
  </si>
  <si>
    <t>산업정책 현안점검 오찬간담회</t>
  </si>
  <si>
    <t>지능형 전력망 구축방안 만찬간담회</t>
    <phoneticPr fontId="17" type="noConversion"/>
  </si>
  <si>
    <t>주력산업 경쟁력 강화방안 간담회</t>
    <phoneticPr fontId="17" type="noConversion"/>
  </si>
  <si>
    <t>주력산업 혁신 규제개혁 검토 오찬간담회</t>
  </si>
  <si>
    <t>전력수급 대책 검토 오찬간담회</t>
  </si>
  <si>
    <t>정책 소통 만찬간담회</t>
  </si>
  <si>
    <t>폭염대책 긴급 간담회</t>
  </si>
  <si>
    <t>지역경제 활성화 대책 점검 만찬간감회</t>
  </si>
  <si>
    <t>전력수급 현장점검 오찬간담회</t>
    <phoneticPr fontId="17" type="noConversion"/>
  </si>
  <si>
    <t>정책소통방안 만찬간담회</t>
    <phoneticPr fontId="17" type="noConversion"/>
  </si>
  <si>
    <t>일자리 대책 점검 오찬간담회</t>
  </si>
  <si>
    <t>해외파견직원 만찬간담회</t>
  </si>
  <si>
    <t>대외경제정책 점검 만찬간담회</t>
    <phoneticPr fontId="17" type="noConversion"/>
  </si>
  <si>
    <t>차관 '18년 8월 업추비 집행내역</t>
  </si>
  <si>
    <t>산업정책 현안점검 회의</t>
  </si>
  <si>
    <t xml:space="preserve">하계 전력수급 점검회의 </t>
  </si>
  <si>
    <t>전기요금 점검회의</t>
  </si>
  <si>
    <t>당정협의 사전 점검회의</t>
  </si>
  <si>
    <t>지역경제 활성화대책 실무 점검회의</t>
  </si>
  <si>
    <t>결산 쟁점사안 검토회의</t>
  </si>
  <si>
    <t>규제개혁 법안 검토회의</t>
  </si>
  <si>
    <t>인사정책 방향 검토회의</t>
  </si>
  <si>
    <t>국회 업무보고 실무점검회의</t>
    <phoneticPr fontId="17" type="noConversion"/>
  </si>
  <si>
    <t>원전환경정책 검토 만찬간담회</t>
  </si>
  <si>
    <t>전력산업 정책 혁신 오찬간담회</t>
  </si>
  <si>
    <t>혁신성장 정책 만찬간담회</t>
    <phoneticPr fontId="17" type="noConversion"/>
  </si>
  <si>
    <t>에너지정책 소통방안 점검 만찬간담회</t>
    <phoneticPr fontId="17" type="noConversion"/>
  </si>
  <si>
    <t>핵심정책 조정 오찬간담회</t>
    <phoneticPr fontId="17" type="noConversion"/>
  </si>
  <si>
    <t xml:space="preserve">산업정책 혁신방안 오찬간담회 </t>
  </si>
  <si>
    <t>전력수급 점검 오찬간담회</t>
  </si>
  <si>
    <t>국회 예산심의 관련 오찬간담회</t>
    <phoneticPr fontId="17" type="noConversion"/>
  </si>
  <si>
    <t>산업경제정책 소통 만찬간담회</t>
    <phoneticPr fontId="17" type="noConversion"/>
  </si>
  <si>
    <t>결산 쟁점 사항 검토 오찬간담회</t>
  </si>
  <si>
    <t>주요 상정법안 검토 오찬간담회</t>
  </si>
  <si>
    <t>예산사업 점검 오찬간담회</t>
    <phoneticPr fontId="17" type="noConversion"/>
  </si>
  <si>
    <t>정책현안 점검 만찬간담회</t>
    <phoneticPr fontId="17" type="noConversion"/>
  </si>
  <si>
    <t>신재생에너지 방안 오찬간담회</t>
  </si>
  <si>
    <t>쟁점법안 점검 오찬간담회</t>
    <phoneticPr fontId="17" type="noConversion"/>
  </si>
  <si>
    <t>산업정책 규제혁신 만찬간담회</t>
    <phoneticPr fontId="17" type="noConversion"/>
  </si>
  <si>
    <t xml:space="preserve">규제혁신 법안 검토 오찬간담회 </t>
  </si>
  <si>
    <t>주력산업정책 추진방향 오찬간담회</t>
    <phoneticPr fontId="17" type="noConversion"/>
  </si>
  <si>
    <t>일자리정책 방향 만찬간담회</t>
    <phoneticPr fontId="17" type="noConversion"/>
  </si>
  <si>
    <t>차관 '18년 9월 업추비 집행내역</t>
  </si>
  <si>
    <t>신재생에너지 활성화 실무 점검회의</t>
  </si>
  <si>
    <t>섬유패션산업 정책 실무점검회의</t>
    <phoneticPr fontId="17" type="noConversion"/>
  </si>
  <si>
    <t>에너지산업정책 혁신 간담회</t>
  </si>
  <si>
    <t>포용성장 추진방안 브레인스토밍</t>
  </si>
  <si>
    <t>일하는 문화개선 실무회의</t>
  </si>
  <si>
    <t>전력산업 혁신방안 실무 점검회의</t>
  </si>
  <si>
    <t>항공산업 발전방안 실무 점검회의</t>
  </si>
  <si>
    <t>쟁점법안 검토 실무회의</t>
  </si>
  <si>
    <t>유통산업 발전방안 실무 점검회의</t>
  </si>
  <si>
    <t>균형발전 전략 실무점검회의</t>
  </si>
  <si>
    <t>수소경제 활성화 브레인스토밍 회의</t>
  </si>
  <si>
    <t>코리아세일페스타 실무점검회의</t>
  </si>
  <si>
    <t>에너지산업 투자방안 실무점검회의</t>
    <phoneticPr fontId="17" type="noConversion"/>
  </si>
  <si>
    <t>규제개혁 방안 실무 점검회의</t>
  </si>
  <si>
    <t>산업정책 추진상황 점검 간담회</t>
    <phoneticPr fontId="17" type="noConversion"/>
  </si>
  <si>
    <t>산업구조 혁신방안 오찬간담회</t>
  </si>
  <si>
    <t>혁신성장 추진 만찬간담회</t>
  </si>
  <si>
    <t>원전정책 혁신방안 오찬간담회</t>
  </si>
  <si>
    <t>쟁점 예산사업 점검 오찬간담회</t>
    <phoneticPr fontId="17" type="noConversion"/>
  </si>
  <si>
    <t>자동차항공산업 오찬간담회</t>
    <phoneticPr fontId="17" type="noConversion"/>
  </si>
  <si>
    <t>기계산업진흥 오찬간담회</t>
  </si>
  <si>
    <t>정책소통방안 만찬간담회</t>
  </si>
  <si>
    <t>이러닝산업 발전방안 오찬간담회</t>
  </si>
  <si>
    <t>지역경제 혁신방안 만찬간담회</t>
    <phoneticPr fontId="17" type="noConversion"/>
  </si>
  <si>
    <t>조선산업 경쟁력 강화 만찬간담회</t>
    <phoneticPr fontId="17" type="noConversion"/>
  </si>
  <si>
    <t>수소산업 정책 추진방안 오찬간담회</t>
    <phoneticPr fontId="17" type="noConversion"/>
  </si>
  <si>
    <t>유통산업 발전방안 조찬간담회</t>
    <phoneticPr fontId="17" type="noConversion"/>
  </si>
  <si>
    <t>코리아세일페스타 준비 오찬간담회</t>
  </si>
  <si>
    <t>과장급 직원 만찬간담회</t>
    <phoneticPr fontId="17" type="noConversion"/>
  </si>
  <si>
    <t>쟁점법안 검토 만찬간담회</t>
    <phoneticPr fontId="17" type="noConversion"/>
  </si>
  <si>
    <t>업무환경개선 직원 오찬간담회</t>
    <phoneticPr fontId="17" type="noConversion"/>
  </si>
  <si>
    <t>4차 산업혁명 대응 만찬간담회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</si>
</sst>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_-* #,##0_-;\-* #,##0_-;_-* &quot;-&quot;_-;_-@"/>
  </numFmts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Arial"/>
      <family val="2"/>
    </font>
    <font>
      <sz val="11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name val="돋움체"/>
      <family val="3"/>
      <charset val="129"/>
    </font>
    <font>
      <sz val="11"/>
      <name val="맑은 고딕"/>
      <family val="3"/>
      <charset val="129"/>
    </font>
    <font>
      <sz val="11"/>
      <color rgb="FF000000"/>
      <name val="돋움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rgb="FFCCFFFF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/>
    <xf numFmtId="0" fontId="7" fillId="0" borderId="0"/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3" fillId="0" borderId="0"/>
  </cellStyleXfs>
  <cellXfs count="22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right" vertical="center"/>
    </xf>
    <xf numFmtId="0" fontId="4" fillId="0" borderId="15" xfId="1" applyFont="1" applyBorder="1" applyAlignment="1">
      <alignment horizontal="center" vertical="center"/>
    </xf>
    <xf numFmtId="41" fontId="4" fillId="0" borderId="16" xfId="1" applyNumberFormat="1" applyFont="1" applyBorder="1" applyAlignment="1">
      <alignment horizontal="right" vertical="center"/>
    </xf>
    <xf numFmtId="0" fontId="6" fillId="0" borderId="5" xfId="1" applyFont="1" applyBorder="1" applyAlignment="1">
      <alignment horizontal="center" vertical="center"/>
    </xf>
    <xf numFmtId="41" fontId="6" fillId="0" borderId="6" xfId="1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14" fontId="4" fillId="0" borderId="17" xfId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right" vertical="center"/>
    </xf>
    <xf numFmtId="41" fontId="6" fillId="0" borderId="17" xfId="1" applyNumberFormat="1" applyFont="1" applyFill="1" applyBorder="1" applyAlignment="1">
      <alignment vertical="center"/>
    </xf>
    <xf numFmtId="14" fontId="4" fillId="0" borderId="17" xfId="3" applyNumberFormat="1" applyFont="1" applyFill="1" applyBorder="1" applyAlignment="1">
      <alignment horizontal="center" vertical="center"/>
    </xf>
    <xf numFmtId="41" fontId="4" fillId="0" borderId="17" xfId="1" applyNumberFormat="1" applyFont="1" applyFill="1" applyBorder="1" applyAlignment="1">
      <alignment vertical="center"/>
    </xf>
    <xf numFmtId="14" fontId="4" fillId="0" borderId="17" xfId="4" applyNumberFormat="1" applyFont="1" applyFill="1" applyBorder="1" applyAlignment="1">
      <alignment horizontal="center" vertical="center"/>
    </xf>
    <xf numFmtId="41" fontId="4" fillId="0" borderId="17" xfId="5" applyFont="1" applyFill="1" applyBorder="1" applyAlignment="1">
      <alignment vertical="center"/>
    </xf>
    <xf numFmtId="41" fontId="0" fillId="0" borderId="17" xfId="6" applyFont="1" applyBorder="1">
      <alignment vertical="center"/>
    </xf>
    <xf numFmtId="0" fontId="4" fillId="2" borderId="17" xfId="1" applyFont="1" applyFill="1" applyBorder="1" applyAlignment="1">
      <alignment horizontal="center" vertical="center"/>
    </xf>
    <xf numFmtId="0" fontId="6" fillId="0" borderId="17" xfId="3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3" applyFont="1" applyFill="1" applyBorder="1" applyAlignment="1">
      <alignment horizontal="left" vertical="center" shrinkToFit="1"/>
    </xf>
    <xf numFmtId="0" fontId="4" fillId="0" borderId="18" xfId="3" applyFont="1" applyFill="1" applyBorder="1" applyAlignment="1">
      <alignment horizontal="left" vertical="center" shrinkToFit="1"/>
    </xf>
    <xf numFmtId="0" fontId="4" fillId="0" borderId="1" xfId="4" applyFont="1" applyFill="1" applyBorder="1" applyAlignment="1">
      <alignment horizontal="left" vertical="center" shrinkToFit="1"/>
    </xf>
    <xf numFmtId="0" fontId="4" fillId="0" borderId="18" xfId="4" applyFont="1" applyFill="1" applyBorder="1" applyAlignment="1">
      <alignment horizontal="left" vertical="center" shrinkToFit="1"/>
    </xf>
    <xf numFmtId="0" fontId="4" fillId="0" borderId="1" xfId="1" applyFont="1" applyFill="1" applyBorder="1" applyAlignment="1">
      <alignment horizontal="left" vertical="center" shrinkToFit="1"/>
    </xf>
    <xf numFmtId="0" fontId="4" fillId="0" borderId="18" xfId="1" applyFont="1" applyFill="1" applyBorder="1" applyAlignment="1">
      <alignment horizontal="left" vertical="center" shrinkToFit="1"/>
    </xf>
    <xf numFmtId="0" fontId="6" fillId="0" borderId="19" xfId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41" fontId="6" fillId="0" borderId="19" xfId="1" applyNumberFormat="1" applyFont="1" applyFill="1" applyBorder="1" applyAlignment="1">
      <alignment vertical="center"/>
    </xf>
    <xf numFmtId="0" fontId="8" fillId="0" borderId="0" xfId="2" applyFont="1" applyBorder="1" applyAlignment="1">
      <alignment vertical="center" wrapText="1"/>
    </xf>
    <xf numFmtId="14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shrinkToFit="1"/>
    </xf>
    <xf numFmtId="176" fontId="4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41" fontId="6" fillId="0" borderId="0" xfId="1" applyNumberFormat="1" applyFont="1" applyFill="1" applyBorder="1" applyAlignment="1">
      <alignment vertical="center"/>
    </xf>
    <xf numFmtId="0" fontId="8" fillId="0" borderId="24" xfId="2" applyFont="1" applyBorder="1" applyAlignment="1">
      <alignment vertical="center" wrapText="1"/>
    </xf>
    <xf numFmtId="14" fontId="4" fillId="0" borderId="24" xfId="1" applyNumberFormat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left" vertical="center" shrinkToFit="1"/>
    </xf>
    <xf numFmtId="176" fontId="4" fillId="0" borderId="24" xfId="1" applyNumberFormat="1" applyFont="1" applyFill="1" applyBorder="1" applyAlignment="1">
      <alignment horizontal="right" vertical="center"/>
    </xf>
    <xf numFmtId="14" fontId="4" fillId="0" borderId="24" xfId="4" applyNumberFormat="1" applyFont="1" applyFill="1" applyBorder="1" applyAlignment="1">
      <alignment horizontal="center" vertical="center"/>
    </xf>
    <xf numFmtId="41" fontId="4" fillId="0" borderId="24" xfId="5" applyFont="1" applyFill="1" applyBorder="1" applyAlignment="1">
      <alignment vertical="center"/>
    </xf>
    <xf numFmtId="0" fontId="4" fillId="0" borderId="1" xfId="3" applyFont="1" applyFill="1" applyBorder="1" applyAlignment="1">
      <alignment horizontal="left" vertical="center" shrinkToFit="1"/>
    </xf>
    <xf numFmtId="0" fontId="4" fillId="0" borderId="18" xfId="3" applyFont="1" applyFill="1" applyBorder="1" applyAlignment="1">
      <alignment horizontal="left" vertical="center" shrinkToFit="1"/>
    </xf>
    <xf numFmtId="0" fontId="8" fillId="0" borderId="19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8" fillId="0" borderId="21" xfId="2" applyFont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shrinkToFit="1"/>
    </xf>
    <xf numFmtId="0" fontId="4" fillId="0" borderId="18" xfId="1" applyFont="1" applyFill="1" applyBorder="1" applyAlignment="1">
      <alignment horizontal="left" vertical="center" shrinkToFit="1"/>
    </xf>
    <xf numFmtId="0" fontId="4" fillId="0" borderId="1" xfId="3" applyFont="1" applyFill="1" applyBorder="1" applyAlignment="1">
      <alignment horizontal="left" vertical="center" shrinkToFit="1"/>
    </xf>
    <xf numFmtId="0" fontId="4" fillId="0" borderId="18" xfId="3" applyFont="1" applyFill="1" applyBorder="1" applyAlignment="1">
      <alignment horizontal="left" vertical="center" shrinkToFit="1"/>
    </xf>
    <xf numFmtId="0" fontId="4" fillId="0" borderId="1" xfId="4" applyFont="1" applyFill="1" applyBorder="1" applyAlignment="1">
      <alignment horizontal="left" vertical="center" shrinkToFit="1"/>
    </xf>
    <xf numFmtId="0" fontId="4" fillId="0" borderId="18" xfId="4" applyFont="1" applyFill="1" applyBorder="1" applyAlignment="1">
      <alignment horizontal="left" vertical="center" shrinkToFit="1"/>
    </xf>
    <xf numFmtId="0" fontId="0" fillId="0" borderId="18" xfId="0" applyBorder="1">
      <alignment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12" fillId="0" borderId="0" xfId="0" applyFont="1">
      <alignment vertical="center"/>
    </xf>
    <xf numFmtId="41" fontId="6" fillId="0" borderId="17" xfId="1" applyNumberFormat="1" applyFont="1" applyBorder="1" applyAlignment="1">
      <alignment vertical="center"/>
    </xf>
    <xf numFmtId="41" fontId="6" fillId="0" borderId="25" xfId="1" applyNumberFormat="1" applyFont="1" applyFill="1" applyBorder="1" applyAlignment="1">
      <alignment vertical="center"/>
    </xf>
    <xf numFmtId="0" fontId="6" fillId="0" borderId="25" xfId="1" applyFont="1" applyFill="1" applyBorder="1" applyAlignment="1">
      <alignment horizontal="center" vertical="center"/>
    </xf>
    <xf numFmtId="41" fontId="4" fillId="0" borderId="28" xfId="5" applyFont="1" applyFill="1" applyBorder="1" applyAlignment="1">
      <alignment horizontal="right" vertical="center"/>
    </xf>
    <xf numFmtId="0" fontId="4" fillId="0" borderId="29" xfId="4" applyFont="1" applyFill="1" applyBorder="1" applyAlignment="1">
      <alignment vertical="center"/>
    </xf>
    <xf numFmtId="0" fontId="4" fillId="0" borderId="30" xfId="4" applyFont="1" applyFill="1" applyBorder="1" applyAlignment="1">
      <alignment vertical="center"/>
    </xf>
    <xf numFmtId="14" fontId="4" fillId="0" borderId="28" xfId="4" applyNumberFormat="1" applyFont="1" applyFill="1" applyBorder="1" applyAlignment="1">
      <alignment horizontal="center" vertical="center"/>
    </xf>
    <xf numFmtId="41" fontId="4" fillId="0" borderId="28" xfId="5" applyFont="1" applyFill="1" applyBorder="1" applyAlignment="1">
      <alignment vertical="center"/>
    </xf>
    <xf numFmtId="41" fontId="4" fillId="0" borderId="31" xfId="5" applyFont="1" applyFill="1" applyBorder="1" applyAlignment="1">
      <alignment vertical="center"/>
    </xf>
    <xf numFmtId="0" fontId="4" fillId="0" borderId="32" xfId="4" applyFont="1" applyFill="1" applyBorder="1" applyAlignment="1">
      <alignment vertical="center"/>
    </xf>
    <xf numFmtId="0" fontId="4" fillId="0" borderId="12" xfId="4" applyFont="1" applyFill="1" applyBorder="1" applyAlignment="1">
      <alignment vertical="center"/>
    </xf>
    <xf numFmtId="14" fontId="4" fillId="0" borderId="31" xfId="4" applyNumberFormat="1" applyFont="1" applyFill="1" applyBorder="1" applyAlignment="1">
      <alignment horizontal="center" vertical="center"/>
    </xf>
    <xf numFmtId="41" fontId="4" fillId="0" borderId="28" xfId="1" applyNumberFormat="1" applyFont="1" applyFill="1" applyBorder="1" applyAlignment="1">
      <alignment vertical="center"/>
    </xf>
    <xf numFmtId="0" fontId="4" fillId="0" borderId="33" xfId="3" applyFont="1" applyFill="1" applyBorder="1" applyAlignment="1">
      <alignment vertical="center"/>
    </xf>
    <xf numFmtId="0" fontId="4" fillId="0" borderId="34" xfId="3" applyFont="1" applyFill="1" applyBorder="1" applyAlignment="1">
      <alignment vertical="center"/>
    </xf>
    <xf numFmtId="14" fontId="4" fillId="0" borderId="28" xfId="3" applyNumberFormat="1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vertical="center"/>
    </xf>
    <xf numFmtId="0" fontId="4" fillId="0" borderId="35" xfId="3" applyFont="1" applyFill="1" applyBorder="1" applyAlignment="1">
      <alignment vertical="center"/>
    </xf>
    <xf numFmtId="176" fontId="4" fillId="0" borderId="36" xfId="1" applyNumberFormat="1" applyFont="1" applyFill="1" applyBorder="1" applyAlignment="1">
      <alignment horizontal="right" vertical="center"/>
    </xf>
    <xf numFmtId="0" fontId="7" fillId="0" borderId="35" xfId="2" applyFont="1" applyBorder="1" applyAlignment="1">
      <alignment vertical="center"/>
    </xf>
    <xf numFmtId="0" fontId="4" fillId="0" borderId="7" xfId="1" applyFont="1" applyFill="1" applyBorder="1" applyAlignment="1">
      <alignment vertical="center"/>
    </xf>
    <xf numFmtId="14" fontId="4" fillId="0" borderId="36" xfId="1" applyNumberFormat="1" applyFont="1" applyFill="1" applyBorder="1" applyAlignment="1">
      <alignment horizontal="center" vertical="center"/>
    </xf>
    <xf numFmtId="0" fontId="4" fillId="0" borderId="37" xfId="3" applyFont="1" applyFill="1" applyBorder="1" applyAlignment="1">
      <alignment vertical="center"/>
    </xf>
    <xf numFmtId="0" fontId="4" fillId="0" borderId="22" xfId="3" applyFont="1" applyFill="1" applyBorder="1" applyAlignment="1">
      <alignment vertical="center"/>
    </xf>
    <xf numFmtId="0" fontId="13" fillId="0" borderId="0" xfId="7" applyFont="1" applyAlignment="1">
      <alignment vertical="center"/>
    </xf>
    <xf numFmtId="0" fontId="4" fillId="0" borderId="0" xfId="7" applyFont="1" applyAlignment="1">
      <alignment vertical="center"/>
    </xf>
    <xf numFmtId="0" fontId="4" fillId="0" borderId="0" xfId="7" applyFont="1" applyAlignment="1">
      <alignment horizontal="center" vertical="center"/>
    </xf>
    <xf numFmtId="0" fontId="5" fillId="0" borderId="0" xfId="7" applyFont="1" applyAlignment="1">
      <alignment vertical="center"/>
    </xf>
    <xf numFmtId="0" fontId="4" fillId="0" borderId="0" xfId="7" applyFont="1" applyAlignment="1">
      <alignment horizontal="right" vertical="center"/>
    </xf>
    <xf numFmtId="0" fontId="4" fillId="3" borderId="42" xfId="7" applyFont="1" applyFill="1" applyBorder="1" applyAlignment="1">
      <alignment horizontal="center" vertical="center"/>
    </xf>
    <xf numFmtId="0" fontId="4" fillId="3" borderId="43" xfId="7" applyFont="1" applyFill="1" applyBorder="1" applyAlignment="1">
      <alignment horizontal="center" vertical="center"/>
    </xf>
    <xf numFmtId="0" fontId="4" fillId="0" borderId="47" xfId="7" applyFont="1" applyBorder="1" applyAlignment="1">
      <alignment horizontal="center" vertical="center"/>
    </xf>
    <xf numFmtId="177" fontId="4" fillId="0" borderId="48" xfId="7" applyNumberFormat="1" applyFont="1" applyBorder="1" applyAlignment="1">
      <alignment vertical="center"/>
    </xf>
    <xf numFmtId="0" fontId="4" fillId="0" borderId="52" xfId="7" applyFont="1" applyBorder="1" applyAlignment="1">
      <alignment horizontal="center" vertical="center"/>
    </xf>
    <xf numFmtId="177" fontId="4" fillId="0" borderId="53" xfId="7" applyNumberFormat="1" applyFont="1" applyBorder="1" applyAlignment="1">
      <alignment vertical="center"/>
    </xf>
    <xf numFmtId="0" fontId="6" fillId="0" borderId="42" xfId="7" applyFont="1" applyBorder="1" applyAlignment="1">
      <alignment horizontal="center" vertical="center"/>
    </xf>
    <xf numFmtId="177" fontId="6" fillId="0" borderId="43" xfId="7" applyNumberFormat="1" applyFont="1" applyBorder="1" applyAlignment="1">
      <alignment vertical="center"/>
    </xf>
    <xf numFmtId="0" fontId="4" fillId="3" borderId="54" xfId="7" applyFont="1" applyFill="1" applyBorder="1" applyAlignment="1">
      <alignment horizontal="center" vertical="center"/>
    </xf>
    <xf numFmtId="14" fontId="16" fillId="0" borderId="57" xfId="7" applyNumberFormat="1" applyFont="1" applyBorder="1" applyAlignment="1">
      <alignment horizontal="center" vertical="center"/>
    </xf>
    <xf numFmtId="177" fontId="4" fillId="0" borderId="57" xfId="7" applyNumberFormat="1" applyFont="1" applyBorder="1" applyAlignment="1">
      <alignment vertical="center"/>
    </xf>
    <xf numFmtId="0" fontId="15" fillId="0" borderId="0" xfId="7" applyFont="1" applyAlignment="1">
      <alignment vertical="center"/>
    </xf>
    <xf numFmtId="177" fontId="4" fillId="0" borderId="60" xfId="7" applyNumberFormat="1" applyFont="1" applyBorder="1" applyAlignment="1">
      <alignment vertical="center"/>
    </xf>
    <xf numFmtId="176" fontId="4" fillId="0" borderId="60" xfId="7" applyNumberFormat="1" applyFont="1" applyBorder="1" applyAlignment="1">
      <alignment horizontal="right" vertical="center"/>
    </xf>
    <xf numFmtId="0" fontId="16" fillId="0" borderId="49" xfId="7" applyFont="1" applyBorder="1" applyAlignment="1">
      <alignment horizontal="left" vertical="center"/>
    </xf>
    <xf numFmtId="0" fontId="15" fillId="0" borderId="60" xfId="7" applyFont="1" applyBorder="1" applyAlignment="1">
      <alignment vertical="center"/>
    </xf>
    <xf numFmtId="14" fontId="16" fillId="0" borderId="49" xfId="7" applyNumberFormat="1" applyFont="1" applyBorder="1" applyAlignment="1">
      <alignment horizontal="center" vertical="center"/>
    </xf>
    <xf numFmtId="0" fontId="16" fillId="0" borderId="57" xfId="7" applyFont="1" applyBorder="1" applyAlignment="1">
      <alignment horizontal="left" vertical="center"/>
    </xf>
    <xf numFmtId="0" fontId="16" fillId="0" borderId="60" xfId="7" applyFont="1" applyBorder="1" applyAlignment="1">
      <alignment horizontal="left" vertical="center"/>
    </xf>
    <xf numFmtId="0" fontId="6" fillId="0" borderId="62" xfId="7" applyFont="1" applyBorder="1" applyAlignment="1">
      <alignment horizontal="center" vertical="center"/>
    </xf>
    <xf numFmtId="177" fontId="6" fillId="0" borderId="62" xfId="7" applyNumberFormat="1" applyFont="1" applyBorder="1" applyAlignment="1">
      <alignment vertical="center"/>
    </xf>
    <xf numFmtId="0" fontId="16" fillId="0" borderId="65" xfId="7" applyFont="1" applyBorder="1" applyAlignment="1">
      <alignment horizontal="left" vertical="center"/>
    </xf>
    <xf numFmtId="0" fontId="15" fillId="0" borderId="66" xfId="7" applyFont="1" applyBorder="1" applyAlignment="1">
      <alignment vertical="center"/>
    </xf>
    <xf numFmtId="14" fontId="4" fillId="0" borderId="49" xfId="7" applyNumberFormat="1" applyFont="1" applyBorder="1" applyAlignment="1">
      <alignment horizontal="center" vertical="center"/>
    </xf>
    <xf numFmtId="0" fontId="4" fillId="0" borderId="49" xfId="7" applyFont="1" applyBorder="1" applyAlignment="1">
      <alignment horizontal="left" vertical="center"/>
    </xf>
    <xf numFmtId="0" fontId="4" fillId="0" borderId="57" xfId="7" applyFont="1" applyBorder="1" applyAlignment="1">
      <alignment horizontal="left" vertical="center"/>
    </xf>
    <xf numFmtId="14" fontId="4" fillId="0" borderId="57" xfId="7" applyNumberFormat="1" applyFont="1" applyBorder="1" applyAlignment="1">
      <alignment horizontal="center" vertical="center"/>
    </xf>
    <xf numFmtId="0" fontId="4" fillId="0" borderId="67" xfId="7" applyFont="1" applyBorder="1" applyAlignment="1">
      <alignment horizontal="left" vertical="center"/>
    </xf>
    <xf numFmtId="0" fontId="15" fillId="0" borderId="68" xfId="7" applyFont="1" applyBorder="1" applyAlignment="1">
      <alignment vertical="center"/>
    </xf>
    <xf numFmtId="177" fontId="4" fillId="0" borderId="68" xfId="7" applyNumberFormat="1" applyFont="1" applyBorder="1" applyAlignment="1">
      <alignment vertical="center"/>
    </xf>
    <xf numFmtId="177" fontId="6" fillId="0" borderId="54" xfId="7" applyNumberFormat="1" applyFont="1" applyBorder="1" applyAlignment="1">
      <alignment vertical="center"/>
    </xf>
    <xf numFmtId="0" fontId="4" fillId="0" borderId="57" xfId="7" applyFont="1" applyBorder="1" applyAlignment="1">
      <alignment vertical="center"/>
    </xf>
    <xf numFmtId="177" fontId="4" fillId="0" borderId="69" xfId="7" applyNumberFormat="1" applyFont="1" applyBorder="1" applyAlignment="1">
      <alignment vertical="center"/>
    </xf>
    <xf numFmtId="0" fontId="4" fillId="0" borderId="60" xfId="7" applyFont="1" applyBorder="1" applyAlignment="1">
      <alignment horizontal="left" vertical="center"/>
    </xf>
    <xf numFmtId="0" fontId="4" fillId="0" borderId="54" xfId="7" applyFont="1" applyBorder="1" applyAlignment="1">
      <alignment horizontal="center" vertical="center" wrapText="1"/>
    </xf>
    <xf numFmtId="14" fontId="4" fillId="0" borderId="59" xfId="7" applyNumberFormat="1" applyFont="1" applyBorder="1" applyAlignment="1">
      <alignment horizontal="center" vertical="center"/>
    </xf>
    <xf numFmtId="177" fontId="4" fillId="0" borderId="59" xfId="7" applyNumberFormat="1" applyFont="1" applyBorder="1" applyAlignment="1">
      <alignment vertical="center"/>
    </xf>
    <xf numFmtId="0" fontId="4" fillId="0" borderId="56" xfId="7" applyFont="1" applyBorder="1" applyAlignment="1">
      <alignment horizontal="center" vertical="center" wrapText="1"/>
    </xf>
    <xf numFmtId="177" fontId="4" fillId="0" borderId="72" xfId="7" applyNumberFormat="1" applyFont="1" applyBorder="1" applyAlignment="1">
      <alignment vertical="center"/>
    </xf>
    <xf numFmtId="14" fontId="4" fillId="0" borderId="69" xfId="7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8" fillId="0" borderId="19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8" fillId="0" borderId="21" xfId="2" applyFont="1" applyBorder="1" applyAlignment="1">
      <alignment horizontal="center" vertical="center" wrapText="1"/>
    </xf>
    <xf numFmtId="0" fontId="4" fillId="0" borderId="1" xfId="3" applyFont="1" applyFill="1" applyBorder="1" applyAlignment="1">
      <alignment vertical="center"/>
    </xf>
    <xf numFmtId="0" fontId="4" fillId="0" borderId="18" xfId="3" applyFont="1" applyFill="1" applyBorder="1" applyAlignment="1">
      <alignment vertical="center"/>
    </xf>
    <xf numFmtId="0" fontId="0" fillId="0" borderId="1" xfId="0" applyBorder="1" applyAlignment="1">
      <alignment horizontal="left" vertical="center" shrinkToFit="1"/>
    </xf>
    <xf numFmtId="0" fontId="0" fillId="0" borderId="18" xfId="0" applyBorder="1" applyAlignment="1">
      <alignment horizontal="left" vertical="center" shrinkToFit="1"/>
    </xf>
    <xf numFmtId="0" fontId="4" fillId="0" borderId="1" xfId="1" applyFont="1" applyFill="1" applyBorder="1" applyAlignment="1">
      <alignment horizontal="left" vertical="center" shrinkToFit="1"/>
    </xf>
    <xf numFmtId="0" fontId="4" fillId="0" borderId="18" xfId="1" applyFont="1" applyFill="1" applyBorder="1" applyAlignment="1">
      <alignment horizontal="left" vertical="center" shrinkToFit="1"/>
    </xf>
    <xf numFmtId="0" fontId="4" fillId="0" borderId="1" xfId="4" applyFont="1" applyFill="1" applyBorder="1" applyAlignment="1">
      <alignment horizontal="left" vertical="center" shrinkToFit="1"/>
    </xf>
    <xf numFmtId="0" fontId="4" fillId="0" borderId="18" xfId="4" applyFont="1" applyFill="1" applyBorder="1" applyAlignment="1">
      <alignment horizontal="left" vertical="center" shrinkToFit="1"/>
    </xf>
    <xf numFmtId="0" fontId="6" fillId="0" borderId="1" xfId="3" applyFont="1" applyFill="1" applyBorder="1" applyAlignment="1">
      <alignment horizontal="center" vertical="center"/>
    </xf>
    <xf numFmtId="0" fontId="6" fillId="0" borderId="18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left" vertical="center" shrinkToFit="1"/>
    </xf>
    <xf numFmtId="0" fontId="4" fillId="0" borderId="18" xfId="3" applyFont="1" applyFill="1" applyBorder="1" applyAlignment="1">
      <alignment horizontal="left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4" fillId="0" borderId="1" xfId="3" applyFont="1" applyFill="1" applyBorder="1" applyAlignment="1">
      <alignment vertical="center" shrinkToFit="1"/>
    </xf>
    <xf numFmtId="0" fontId="9" fillId="0" borderId="18" xfId="0" applyFont="1" applyBorder="1" applyAlignment="1">
      <alignment vertical="center" shrinkToFit="1"/>
    </xf>
    <xf numFmtId="0" fontId="6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shrinkToFit="1"/>
    </xf>
    <xf numFmtId="0" fontId="6" fillId="0" borderId="22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0" fontId="4" fillId="0" borderId="24" xfId="4" applyFont="1" applyFill="1" applyBorder="1" applyAlignment="1">
      <alignment horizontal="left" vertical="center" shrinkToFit="1"/>
    </xf>
    <xf numFmtId="0" fontId="4" fillId="0" borderId="1" xfId="3" applyFont="1" applyFill="1" applyBorder="1" applyAlignment="1">
      <alignment horizontal="left" vertical="center"/>
    </xf>
    <xf numFmtId="0" fontId="4" fillId="0" borderId="18" xfId="3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1" fillId="0" borderId="1" xfId="0" applyFont="1" applyBorder="1" applyAlignment="1">
      <alignment horizontal="left" vertical="center" shrinkToFit="1"/>
    </xf>
    <xf numFmtId="0" fontId="11" fillId="0" borderId="18" xfId="0" applyFont="1" applyBorder="1" applyAlignment="1">
      <alignment horizontal="left" vertical="center" shrinkToFit="1"/>
    </xf>
    <xf numFmtId="0" fontId="4" fillId="2" borderId="1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/>
    </xf>
    <xf numFmtId="0" fontId="6" fillId="0" borderId="26" xfId="3" applyFont="1" applyFill="1" applyBorder="1" applyAlignment="1">
      <alignment horizontal="center" vertical="center"/>
    </xf>
    <xf numFmtId="0" fontId="8" fillId="0" borderId="20" xfId="2" applyFont="1" applyBorder="1" applyAlignment="1">
      <alignment horizontal="center" vertical="center"/>
    </xf>
    <xf numFmtId="0" fontId="8" fillId="0" borderId="21" xfId="2" applyFont="1" applyBorder="1" applyAlignment="1">
      <alignment horizontal="center" vertical="center"/>
    </xf>
    <xf numFmtId="0" fontId="6" fillId="0" borderId="27" xfId="1" applyFont="1" applyFill="1" applyBorder="1" applyAlignment="1">
      <alignment horizontal="center" vertical="center"/>
    </xf>
    <xf numFmtId="0" fontId="6" fillId="0" borderId="26" xfId="1" applyFont="1" applyFill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4" fillId="0" borderId="49" xfId="7" applyFont="1" applyBorder="1" applyAlignment="1">
      <alignment horizontal="left" vertical="center"/>
    </xf>
    <xf numFmtId="0" fontId="15" fillId="0" borderId="60" xfId="7" applyFont="1" applyBorder="1" applyAlignment="1">
      <alignment vertical="center"/>
    </xf>
    <xf numFmtId="0" fontId="6" fillId="0" borderId="63" xfId="7" applyFont="1" applyBorder="1" applyAlignment="1">
      <alignment horizontal="center" vertical="center"/>
    </xf>
    <xf numFmtId="0" fontId="15" fillId="0" borderId="64" xfId="7" applyFont="1" applyBorder="1" applyAlignment="1">
      <alignment vertical="center"/>
    </xf>
    <xf numFmtId="0" fontId="6" fillId="0" borderId="38" xfId="7" applyFont="1" applyBorder="1" applyAlignment="1">
      <alignment horizontal="center" vertical="center"/>
    </xf>
    <xf numFmtId="0" fontId="15" fillId="0" borderId="55" xfId="7" applyFont="1" applyBorder="1" applyAlignment="1">
      <alignment vertical="center"/>
    </xf>
    <xf numFmtId="0" fontId="8" fillId="0" borderId="56" xfId="7" applyFont="1" applyBorder="1" applyAlignment="1">
      <alignment horizontal="center" vertical="center" wrapText="1"/>
    </xf>
    <xf numFmtId="0" fontId="15" fillId="0" borderId="59" xfId="7" applyFont="1" applyBorder="1" applyAlignment="1">
      <alignment vertical="center"/>
    </xf>
    <xf numFmtId="0" fontId="15" fillId="0" borderId="61" xfId="7" applyFont="1" applyBorder="1" applyAlignment="1">
      <alignment vertical="center"/>
    </xf>
    <xf numFmtId="0" fontId="16" fillId="0" borderId="44" xfId="7" applyFont="1" applyBorder="1" applyAlignment="1">
      <alignment horizontal="left" vertical="center"/>
    </xf>
    <xf numFmtId="0" fontId="15" fillId="0" borderId="58" xfId="7" applyFont="1" applyBorder="1" applyAlignment="1">
      <alignment vertical="center"/>
    </xf>
    <xf numFmtId="0" fontId="16" fillId="0" borderId="49" xfId="7" applyFont="1" applyBorder="1" applyAlignment="1">
      <alignment horizontal="left" vertical="center"/>
    </xf>
    <xf numFmtId="0" fontId="16" fillId="0" borderId="49" xfId="7" applyFont="1" applyBorder="1" applyAlignment="1">
      <alignment vertical="center"/>
    </xf>
    <xf numFmtId="0" fontId="4" fillId="0" borderId="56" xfId="7" applyFont="1" applyBorder="1" applyAlignment="1">
      <alignment horizontal="center" vertical="center" wrapText="1"/>
    </xf>
    <xf numFmtId="0" fontId="4" fillId="3" borderId="38" xfId="7" applyFont="1" applyFill="1" applyBorder="1" applyAlignment="1">
      <alignment horizontal="center" vertical="center"/>
    </xf>
    <xf numFmtId="0" fontId="14" fillId="0" borderId="38" xfId="7" applyFont="1" applyBorder="1" applyAlignment="1">
      <alignment horizontal="center" vertical="center"/>
    </xf>
    <xf numFmtId="0" fontId="15" fillId="0" borderId="39" xfId="7" applyFont="1" applyBorder="1" applyAlignment="1">
      <alignment vertical="center"/>
    </xf>
    <xf numFmtId="0" fontId="15" fillId="0" borderId="40" xfId="7" applyFont="1" applyBorder="1" applyAlignment="1">
      <alignment vertical="center"/>
    </xf>
    <xf numFmtId="0" fontId="15" fillId="0" borderId="41" xfId="7" applyFont="1" applyBorder="1" applyAlignment="1">
      <alignment vertical="center"/>
    </xf>
    <xf numFmtId="0" fontId="4" fillId="0" borderId="44" xfId="7" applyFont="1" applyBorder="1" applyAlignment="1">
      <alignment horizontal="left" vertical="center"/>
    </xf>
    <xf numFmtId="0" fontId="15" fillId="0" borderId="45" xfId="7" applyFont="1" applyBorder="1" applyAlignment="1">
      <alignment vertical="center"/>
    </xf>
    <xf numFmtId="0" fontId="15" fillId="0" borderId="46" xfId="7" applyFont="1" applyBorder="1" applyAlignment="1">
      <alignment vertical="center"/>
    </xf>
    <xf numFmtId="0" fontId="15" fillId="0" borderId="50" xfId="7" applyFont="1" applyBorder="1" applyAlignment="1">
      <alignment vertical="center"/>
    </xf>
    <xf numFmtId="0" fontId="15" fillId="0" borderId="51" xfId="7" applyFont="1" applyBorder="1" applyAlignment="1">
      <alignment vertical="center"/>
    </xf>
    <xf numFmtId="0" fontId="4" fillId="0" borderId="49" xfId="7" applyFont="1" applyBorder="1" applyAlignment="1">
      <alignment vertical="center"/>
    </xf>
    <xf numFmtId="0" fontId="4" fillId="0" borderId="38" xfId="7" applyFont="1" applyBorder="1" applyAlignment="1">
      <alignment horizontal="left" vertical="center"/>
    </xf>
    <xf numFmtId="0" fontId="4" fillId="0" borderId="55" xfId="7" applyFont="1" applyBorder="1" applyAlignment="1">
      <alignment horizontal="left" vertical="center"/>
    </xf>
    <xf numFmtId="0" fontId="4" fillId="0" borderId="60" xfId="7" applyFont="1" applyBorder="1" applyAlignment="1">
      <alignment horizontal="left" vertical="center"/>
    </xf>
    <xf numFmtId="0" fontId="4" fillId="0" borderId="70" xfId="7" applyFont="1" applyBorder="1" applyAlignment="1">
      <alignment horizontal="left" vertical="center"/>
    </xf>
    <xf numFmtId="0" fontId="4" fillId="0" borderId="71" xfId="7" applyFont="1" applyBorder="1" applyAlignment="1">
      <alignment horizontal="left" vertical="center"/>
    </xf>
    <xf numFmtId="0" fontId="4" fillId="0" borderId="65" xfId="7" applyFont="1" applyBorder="1" applyAlignment="1">
      <alignment horizontal="left" vertical="center"/>
    </xf>
    <xf numFmtId="0" fontId="4" fillId="0" borderId="66" xfId="7" applyFont="1" applyBorder="1" applyAlignment="1">
      <alignment horizontal="left" vertical="center"/>
    </xf>
  </cellXfs>
  <cellStyles count="8">
    <cellStyle name="쉼표 [0]" xfId="6" builtinId="6"/>
    <cellStyle name="쉼표 [0] 2" xfId="5"/>
    <cellStyle name="표준" xfId="0" builtinId="0"/>
    <cellStyle name="표준 2" xfId="2"/>
    <cellStyle name="표준 3" xfId="7"/>
    <cellStyle name="표준_1차관실업무추진비(월별경리계용4-4분기)" xfId="1"/>
    <cellStyle name="표준_1차관실업무추진비사용내역(06년2분기)-2" xfId="4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tabSelected="1" zoomScale="85" zoomScaleNormal="85" workbookViewId="0">
      <selection activeCell="B28" sqref="B28"/>
    </sheetView>
  </sheetViews>
  <sheetFormatPr defaultRowHeight="16.5"/>
  <cols>
    <col min="1" max="1" width="39.375" customWidth="1"/>
    <col min="2" max="2" width="11.625" customWidth="1"/>
    <col min="3" max="3" width="29.5" customWidth="1"/>
    <col min="4" max="4" width="10.875" customWidth="1"/>
    <col min="5" max="5" width="17.625" bestFit="1" customWidth="1"/>
  </cols>
  <sheetData>
    <row r="1" spans="1:7" ht="27">
      <c r="A1" s="154" t="s">
        <v>17</v>
      </c>
      <c r="B1" s="155"/>
      <c r="C1" s="155"/>
      <c r="D1" s="155"/>
      <c r="E1" s="156"/>
    </row>
    <row r="2" spans="1:7">
      <c r="A2" s="1"/>
      <c r="B2" s="2"/>
      <c r="C2" s="1"/>
      <c r="D2" s="1"/>
      <c r="E2" s="1"/>
    </row>
    <row r="3" spans="1:7" ht="22.5">
      <c r="A3" s="3" t="s">
        <v>0</v>
      </c>
      <c r="B3" s="2"/>
      <c r="C3" s="1"/>
      <c r="D3" s="1"/>
      <c r="E3" s="4" t="s">
        <v>1</v>
      </c>
    </row>
    <row r="4" spans="1:7">
      <c r="A4" s="157" t="s">
        <v>2</v>
      </c>
      <c r="B4" s="158"/>
      <c r="C4" s="159"/>
      <c r="D4" s="5" t="s">
        <v>3</v>
      </c>
      <c r="E4" s="6" t="s">
        <v>4</v>
      </c>
    </row>
    <row r="5" spans="1:7">
      <c r="A5" s="160" t="s">
        <v>14</v>
      </c>
      <c r="B5" s="161"/>
      <c r="C5" s="162"/>
      <c r="D5" s="7">
        <f>COUNTA(E11:E23)</f>
        <v>13</v>
      </c>
      <c r="E5" s="8">
        <f>E24</f>
        <v>3495800</v>
      </c>
    </row>
    <row r="6" spans="1:7">
      <c r="A6" s="163" t="s">
        <v>5</v>
      </c>
      <c r="B6" s="164"/>
      <c r="C6" s="165"/>
      <c r="D6" s="9">
        <f>COUNTA(E25:E36)</f>
        <v>12</v>
      </c>
      <c r="E6" s="10">
        <f>E37</f>
        <v>3028400</v>
      </c>
    </row>
    <row r="7" spans="1:7">
      <c r="A7" s="166" t="s">
        <v>6</v>
      </c>
      <c r="B7" s="167"/>
      <c r="C7" s="168"/>
      <c r="D7" s="11">
        <f>D5+D6</f>
        <v>25</v>
      </c>
      <c r="E7" s="12">
        <f>E5+E6</f>
        <v>6524200</v>
      </c>
    </row>
    <row r="8" spans="1:7">
      <c r="A8" s="1"/>
      <c r="B8" s="2"/>
      <c r="C8" s="1"/>
      <c r="D8" s="1"/>
      <c r="E8" s="1"/>
    </row>
    <row r="9" spans="1:7" ht="22.5">
      <c r="A9" s="3" t="s">
        <v>7</v>
      </c>
      <c r="B9" s="2"/>
      <c r="C9" s="1"/>
      <c r="D9" s="1"/>
      <c r="E9" s="1"/>
    </row>
    <row r="10" spans="1:7" ht="21.75" customHeight="1">
      <c r="A10" s="22" t="s">
        <v>8</v>
      </c>
      <c r="B10" s="22" t="s">
        <v>9</v>
      </c>
      <c r="C10" s="169" t="s">
        <v>10</v>
      </c>
      <c r="D10" s="169"/>
      <c r="E10" s="22" t="s">
        <v>11</v>
      </c>
    </row>
    <row r="11" spans="1:7" ht="21.75" customHeight="1">
      <c r="A11" s="136" t="s">
        <v>15</v>
      </c>
      <c r="B11" s="14">
        <v>43284</v>
      </c>
      <c r="C11" s="172" t="s">
        <v>21</v>
      </c>
      <c r="D11" s="171"/>
      <c r="E11" s="15">
        <v>380000</v>
      </c>
    </row>
    <row r="12" spans="1:7" ht="21.75" customHeight="1">
      <c r="A12" s="137"/>
      <c r="B12" s="14">
        <v>43286</v>
      </c>
      <c r="C12" s="172" t="s">
        <v>23</v>
      </c>
      <c r="D12" s="171"/>
      <c r="E12" s="18">
        <v>380000</v>
      </c>
    </row>
    <row r="13" spans="1:7" ht="21.75" customHeight="1">
      <c r="A13" s="137"/>
      <c r="B13" s="14">
        <v>43287</v>
      </c>
      <c r="C13" s="170" t="s">
        <v>24</v>
      </c>
      <c r="D13" s="171"/>
      <c r="E13" s="15">
        <v>273000</v>
      </c>
    </row>
    <row r="14" spans="1:7" ht="21.75" customHeight="1">
      <c r="A14" s="137"/>
      <c r="B14" s="14">
        <v>43292</v>
      </c>
      <c r="C14" s="170" t="s">
        <v>27</v>
      </c>
      <c r="D14" s="171"/>
      <c r="E14" s="15">
        <v>390000</v>
      </c>
    </row>
    <row r="15" spans="1:7" ht="21.75" customHeight="1">
      <c r="A15" s="137"/>
      <c r="B15" s="17">
        <v>43294</v>
      </c>
      <c r="C15" s="146" t="s">
        <v>28</v>
      </c>
      <c r="D15" s="147"/>
      <c r="E15" s="15">
        <v>50000</v>
      </c>
      <c r="G15" s="13"/>
    </row>
    <row r="16" spans="1:7" ht="21.75" customHeight="1">
      <c r="A16" s="137"/>
      <c r="B16" s="14">
        <v>43297</v>
      </c>
      <c r="C16" s="146" t="s">
        <v>36</v>
      </c>
      <c r="D16" s="147"/>
      <c r="E16" s="15">
        <v>440000</v>
      </c>
    </row>
    <row r="17" spans="1:7" ht="21.75" customHeight="1">
      <c r="A17" s="137"/>
      <c r="B17" s="14">
        <v>43298</v>
      </c>
      <c r="C17" s="170" t="s">
        <v>16</v>
      </c>
      <c r="D17" s="171"/>
      <c r="E17" s="15">
        <v>121500</v>
      </c>
    </row>
    <row r="18" spans="1:7" ht="21.75" customHeight="1">
      <c r="A18" s="137"/>
      <c r="B18" s="14">
        <v>43300</v>
      </c>
      <c r="C18" s="170" t="s">
        <v>31</v>
      </c>
      <c r="D18" s="171"/>
      <c r="E18" s="15">
        <v>232300</v>
      </c>
      <c r="G18" s="13"/>
    </row>
    <row r="19" spans="1:7" ht="21.75" customHeight="1">
      <c r="A19" s="137"/>
      <c r="B19" s="14">
        <v>43301</v>
      </c>
      <c r="C19" s="170" t="s">
        <v>32</v>
      </c>
      <c r="D19" s="173"/>
      <c r="E19" s="15">
        <v>144000</v>
      </c>
    </row>
    <row r="20" spans="1:7" ht="21.75" customHeight="1">
      <c r="A20" s="137"/>
      <c r="B20" s="14">
        <v>43304</v>
      </c>
      <c r="C20" s="170" t="s">
        <v>36</v>
      </c>
      <c r="D20" s="171"/>
      <c r="E20" s="15">
        <v>307000</v>
      </c>
    </row>
    <row r="21" spans="1:7" ht="21.75" customHeight="1">
      <c r="A21" s="137"/>
      <c r="B21" s="17">
        <v>43305</v>
      </c>
      <c r="C21" s="142" t="s">
        <v>33</v>
      </c>
      <c r="D21" s="143"/>
      <c r="E21" s="18">
        <v>400000</v>
      </c>
    </row>
    <row r="22" spans="1:7" ht="21.75" customHeight="1">
      <c r="A22" s="137"/>
      <c r="B22" s="17">
        <v>43307</v>
      </c>
      <c r="C22" s="144" t="s">
        <v>37</v>
      </c>
      <c r="D22" s="145"/>
      <c r="E22" s="18">
        <v>174000</v>
      </c>
    </row>
    <row r="23" spans="1:7" ht="21.75" customHeight="1">
      <c r="A23" s="137"/>
      <c r="B23" s="17">
        <v>43308</v>
      </c>
      <c r="C23" s="152" t="s">
        <v>36</v>
      </c>
      <c r="D23" s="153"/>
      <c r="E23" s="18">
        <v>204000</v>
      </c>
    </row>
    <row r="24" spans="1:7" ht="21.75" customHeight="1">
      <c r="A24" s="138"/>
      <c r="B24" s="23" t="s">
        <v>12</v>
      </c>
      <c r="C24" s="150"/>
      <c r="D24" s="151"/>
      <c r="E24" s="16">
        <f>SUM(E11:E23)</f>
        <v>3495800</v>
      </c>
      <c r="G24" s="13"/>
    </row>
    <row r="25" spans="1:7" ht="21.75" customHeight="1">
      <c r="A25" s="139" t="s">
        <v>13</v>
      </c>
      <c r="B25" s="17">
        <v>43283</v>
      </c>
      <c r="C25" s="144" t="s">
        <v>19</v>
      </c>
      <c r="D25" s="145"/>
      <c r="E25" s="18">
        <v>88000</v>
      </c>
    </row>
    <row r="26" spans="1:7" ht="21.75" customHeight="1">
      <c r="A26" s="140"/>
      <c r="B26" s="17">
        <v>43283</v>
      </c>
      <c r="C26" s="26" t="s">
        <v>20</v>
      </c>
      <c r="D26" s="27"/>
      <c r="E26" s="18">
        <v>400000</v>
      </c>
    </row>
    <row r="27" spans="1:7" ht="21.75" customHeight="1">
      <c r="A27" s="140"/>
      <c r="B27" s="17">
        <v>43284</v>
      </c>
      <c r="C27" s="26" t="s">
        <v>22</v>
      </c>
      <c r="D27" s="27"/>
      <c r="E27" s="18">
        <v>279000</v>
      </c>
    </row>
    <row r="28" spans="1:7" ht="21.75" customHeight="1">
      <c r="A28" s="140"/>
      <c r="B28" s="17">
        <v>43290</v>
      </c>
      <c r="C28" s="26" t="s">
        <v>25</v>
      </c>
      <c r="D28" s="27"/>
      <c r="E28" s="18">
        <v>150000</v>
      </c>
    </row>
    <row r="29" spans="1:7" ht="21.75" customHeight="1">
      <c r="A29" s="140"/>
      <c r="B29" s="19">
        <v>43291</v>
      </c>
      <c r="C29" s="28" t="s">
        <v>26</v>
      </c>
      <c r="D29" s="29"/>
      <c r="E29" s="20">
        <v>32000</v>
      </c>
    </row>
    <row r="30" spans="1:7" ht="21.75" customHeight="1">
      <c r="A30" s="140"/>
      <c r="B30" s="19">
        <v>43298</v>
      </c>
      <c r="C30" s="28" t="s">
        <v>30</v>
      </c>
      <c r="D30" s="29"/>
      <c r="E30" s="20">
        <v>44000</v>
      </c>
    </row>
    <row r="31" spans="1:7" ht="21.75" customHeight="1">
      <c r="A31" s="140"/>
      <c r="B31" s="19">
        <v>43299</v>
      </c>
      <c r="C31" s="28" t="s">
        <v>29</v>
      </c>
      <c r="D31" s="29"/>
      <c r="E31" s="20">
        <v>366000</v>
      </c>
    </row>
    <row r="32" spans="1:7" ht="21.75" customHeight="1">
      <c r="A32" s="140"/>
      <c r="B32" s="19">
        <v>43301</v>
      </c>
      <c r="C32" s="148" t="s">
        <v>20</v>
      </c>
      <c r="D32" s="149"/>
      <c r="E32" s="20">
        <v>320000</v>
      </c>
    </row>
    <row r="33" spans="1:5" ht="21.75" customHeight="1">
      <c r="A33" s="140"/>
      <c r="B33" s="19">
        <v>43304</v>
      </c>
      <c r="C33" s="148" t="s">
        <v>38</v>
      </c>
      <c r="D33" s="149"/>
      <c r="E33" s="20">
        <v>300000</v>
      </c>
    </row>
    <row r="34" spans="1:5" ht="21.75" customHeight="1">
      <c r="A34" s="140"/>
      <c r="B34" s="14">
        <v>43306</v>
      </c>
      <c r="C34" s="146" t="s">
        <v>34</v>
      </c>
      <c r="D34" s="147"/>
      <c r="E34" s="15">
        <v>400000</v>
      </c>
    </row>
    <row r="35" spans="1:5" ht="21.75" customHeight="1">
      <c r="A35" s="140"/>
      <c r="B35" s="14">
        <v>43308</v>
      </c>
      <c r="C35" s="30" t="s">
        <v>35</v>
      </c>
      <c r="D35" s="31"/>
      <c r="E35" s="15">
        <v>279400</v>
      </c>
    </row>
    <row r="36" spans="1:5" ht="21.75" customHeight="1">
      <c r="A36" s="140"/>
      <c r="B36" s="14">
        <v>43311</v>
      </c>
      <c r="C36" s="30" t="s">
        <v>39</v>
      </c>
      <c r="D36" s="31"/>
      <c r="E36" s="15">
        <v>370000</v>
      </c>
    </row>
    <row r="37" spans="1:5" ht="21.75" customHeight="1">
      <c r="A37" s="141"/>
      <c r="B37" s="32" t="s">
        <v>12</v>
      </c>
      <c r="C37" s="33"/>
      <c r="D37" s="34"/>
      <c r="E37" s="35">
        <f>SUM(E25:E36)</f>
        <v>3028400</v>
      </c>
    </row>
    <row r="38" spans="1:5">
      <c r="A38" s="42"/>
      <c r="B38" s="43"/>
      <c r="C38" s="44"/>
      <c r="D38" s="44"/>
      <c r="E38" s="45"/>
    </row>
    <row r="39" spans="1:5">
      <c r="A39" s="36"/>
      <c r="B39" s="37"/>
      <c r="C39" s="38"/>
      <c r="D39" s="38"/>
      <c r="E39" s="39"/>
    </row>
    <row r="40" spans="1:5">
      <c r="A40" s="36"/>
      <c r="B40" s="37"/>
      <c r="C40" s="38"/>
      <c r="D40" s="38"/>
      <c r="E40" s="39"/>
    </row>
    <row r="41" spans="1:5">
      <c r="A41" s="36"/>
      <c r="B41" s="37"/>
      <c r="C41" s="38"/>
      <c r="D41" s="38"/>
      <c r="E41" s="39"/>
    </row>
    <row r="42" spans="1:5">
      <c r="A42" s="36"/>
      <c r="B42" s="37"/>
      <c r="C42" s="38"/>
      <c r="D42" s="38"/>
      <c r="E42" s="39"/>
    </row>
    <row r="43" spans="1:5">
      <c r="A43" s="36"/>
      <c r="B43" s="40"/>
      <c r="C43" s="40"/>
      <c r="D43" s="40"/>
      <c r="E43" s="41"/>
    </row>
  </sheetData>
  <mergeCells count="26">
    <mergeCell ref="C10:D10"/>
    <mergeCell ref="C20:D2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A1:E1"/>
    <mergeCell ref="A4:C4"/>
    <mergeCell ref="A5:C5"/>
    <mergeCell ref="A6:C6"/>
    <mergeCell ref="A7:C7"/>
    <mergeCell ref="A11:A24"/>
    <mergeCell ref="A25:A37"/>
    <mergeCell ref="C21:D21"/>
    <mergeCell ref="C25:D25"/>
    <mergeCell ref="C34:D34"/>
    <mergeCell ref="C32:D32"/>
    <mergeCell ref="C33:D33"/>
    <mergeCell ref="C24:D24"/>
    <mergeCell ref="C22:D22"/>
    <mergeCell ref="C23:D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"/>
  <sheetViews>
    <sheetView zoomScale="85" zoomScaleNormal="85" workbookViewId="0">
      <selection activeCell="H30" sqref="H30"/>
    </sheetView>
  </sheetViews>
  <sheetFormatPr defaultRowHeight="16.5"/>
  <cols>
    <col min="1" max="1" width="39.375" customWidth="1"/>
    <col min="2" max="2" width="13.25" bestFit="1" customWidth="1"/>
    <col min="3" max="3" width="29.5" customWidth="1"/>
    <col min="4" max="4" width="7.875" bestFit="1" customWidth="1"/>
    <col min="5" max="5" width="14.5" bestFit="1" customWidth="1"/>
  </cols>
  <sheetData>
    <row r="1" spans="1:7" ht="27">
      <c r="A1" s="154" t="s">
        <v>18</v>
      </c>
      <c r="B1" s="155"/>
      <c r="C1" s="155"/>
      <c r="D1" s="155"/>
      <c r="E1" s="156"/>
    </row>
    <row r="2" spans="1:7">
      <c r="A2" s="1"/>
      <c r="B2" s="2"/>
      <c r="C2" s="1"/>
      <c r="D2" s="1"/>
      <c r="E2" s="1"/>
    </row>
    <row r="3" spans="1:7" ht="22.5">
      <c r="A3" s="3" t="s">
        <v>0</v>
      </c>
      <c r="B3" s="2"/>
      <c r="C3" s="1"/>
      <c r="D3" s="1"/>
      <c r="E3" s="4" t="s">
        <v>1</v>
      </c>
    </row>
    <row r="4" spans="1:7">
      <c r="A4" s="157" t="s">
        <v>2</v>
      </c>
      <c r="B4" s="158"/>
      <c r="C4" s="159"/>
      <c r="D4" s="5" t="s">
        <v>3</v>
      </c>
      <c r="E4" s="6" t="s">
        <v>4</v>
      </c>
    </row>
    <row r="5" spans="1:7">
      <c r="A5" s="160" t="s">
        <v>14</v>
      </c>
      <c r="B5" s="161"/>
      <c r="C5" s="162"/>
      <c r="D5" s="7">
        <f>COUNTA(C11:D19)</f>
        <v>9</v>
      </c>
      <c r="E5" s="8">
        <f>E20</f>
        <v>3212400</v>
      </c>
    </row>
    <row r="6" spans="1:7">
      <c r="A6" s="163" t="s">
        <v>5</v>
      </c>
      <c r="B6" s="164"/>
      <c r="C6" s="165"/>
      <c r="D6" s="9">
        <f>COUNTA(C21:D29)</f>
        <v>9</v>
      </c>
      <c r="E6" s="10">
        <f>E30</f>
        <v>2832600</v>
      </c>
    </row>
    <row r="7" spans="1:7">
      <c r="A7" s="166" t="s">
        <v>6</v>
      </c>
      <c r="B7" s="167"/>
      <c r="C7" s="168"/>
      <c r="D7" s="11">
        <f>D5+D6</f>
        <v>18</v>
      </c>
      <c r="E7" s="12">
        <f>E5+E6</f>
        <v>6045000</v>
      </c>
    </row>
    <row r="8" spans="1:7">
      <c r="A8" s="1"/>
      <c r="B8" s="2"/>
      <c r="C8" s="1"/>
      <c r="D8" s="1"/>
      <c r="E8" s="1"/>
    </row>
    <row r="9" spans="1:7" ht="22.5">
      <c r="A9" s="3" t="s">
        <v>7</v>
      </c>
      <c r="B9" s="2"/>
      <c r="C9" s="1"/>
      <c r="D9" s="1"/>
      <c r="E9" s="1"/>
    </row>
    <row r="10" spans="1:7" ht="21.75" customHeight="1">
      <c r="A10" s="24" t="s">
        <v>8</v>
      </c>
      <c r="B10" s="24" t="s">
        <v>9</v>
      </c>
      <c r="C10" s="169" t="s">
        <v>10</v>
      </c>
      <c r="D10" s="169"/>
      <c r="E10" s="24" t="s">
        <v>11</v>
      </c>
    </row>
    <row r="11" spans="1:7" ht="21.75" customHeight="1">
      <c r="A11" s="136" t="s">
        <v>15</v>
      </c>
      <c r="B11" s="14">
        <v>43318</v>
      </c>
      <c r="C11" s="172" t="s">
        <v>41</v>
      </c>
      <c r="D11" s="171"/>
      <c r="E11" s="15">
        <v>187000</v>
      </c>
    </row>
    <row r="12" spans="1:7" ht="21.75" customHeight="1">
      <c r="A12" s="137"/>
      <c r="B12" s="14">
        <v>43320</v>
      </c>
      <c r="C12" s="172" t="s">
        <v>42</v>
      </c>
      <c r="D12" s="171"/>
      <c r="E12" s="18">
        <v>352000</v>
      </c>
    </row>
    <row r="13" spans="1:7" ht="21.75" customHeight="1">
      <c r="A13" s="137"/>
      <c r="B13" s="14">
        <v>43325</v>
      </c>
      <c r="C13" s="170" t="s">
        <v>44</v>
      </c>
      <c r="D13" s="171"/>
      <c r="E13" s="15">
        <v>348000</v>
      </c>
    </row>
    <row r="14" spans="1:7" ht="21.75" customHeight="1">
      <c r="A14" s="137"/>
      <c r="B14" s="17">
        <v>43326</v>
      </c>
      <c r="C14" s="170" t="s">
        <v>45</v>
      </c>
      <c r="D14" s="171"/>
      <c r="E14" s="15">
        <v>367400</v>
      </c>
    </row>
    <row r="15" spans="1:7" ht="21.75" customHeight="1">
      <c r="A15" s="137"/>
      <c r="B15" s="14">
        <v>43328</v>
      </c>
      <c r="C15" s="170" t="s">
        <v>48</v>
      </c>
      <c r="D15" s="171"/>
      <c r="E15" s="15">
        <v>418000</v>
      </c>
      <c r="G15" s="13"/>
    </row>
    <row r="16" spans="1:7" ht="21.75" customHeight="1">
      <c r="A16" s="137"/>
      <c r="B16" s="14">
        <v>43332</v>
      </c>
      <c r="C16" s="170" t="s">
        <v>47</v>
      </c>
      <c r="D16" s="171"/>
      <c r="E16" s="15">
        <v>450000</v>
      </c>
    </row>
    <row r="17" spans="1:7" ht="21.75" customHeight="1">
      <c r="A17" s="137"/>
      <c r="B17" s="14">
        <v>43335</v>
      </c>
      <c r="C17" s="170" t="s">
        <v>50</v>
      </c>
      <c r="D17" s="171"/>
      <c r="E17" s="15">
        <v>257000</v>
      </c>
    </row>
    <row r="18" spans="1:7" ht="21.75" customHeight="1">
      <c r="A18" s="137"/>
      <c r="B18" s="14">
        <v>43336</v>
      </c>
      <c r="C18" s="170" t="s">
        <v>52</v>
      </c>
      <c r="D18" s="171"/>
      <c r="E18" s="15">
        <v>450000</v>
      </c>
      <c r="G18" s="13"/>
    </row>
    <row r="19" spans="1:7" ht="21.75" customHeight="1">
      <c r="A19" s="137"/>
      <c r="B19" s="17">
        <v>43340</v>
      </c>
      <c r="C19" s="179" t="s">
        <v>55</v>
      </c>
      <c r="D19" s="180"/>
      <c r="E19" s="18">
        <v>383000</v>
      </c>
    </row>
    <row r="20" spans="1:7" ht="21.75" customHeight="1">
      <c r="A20" s="138"/>
      <c r="B20" s="23" t="s">
        <v>12</v>
      </c>
      <c r="C20" s="150"/>
      <c r="D20" s="151"/>
      <c r="E20" s="16">
        <f>SUM(E11:E19)</f>
        <v>3212400</v>
      </c>
    </row>
    <row r="21" spans="1:7" ht="21.75" customHeight="1">
      <c r="A21" s="50" t="s">
        <v>13</v>
      </c>
      <c r="B21" s="17">
        <v>43318</v>
      </c>
      <c r="C21" s="144" t="s">
        <v>40</v>
      </c>
      <c r="D21" s="145"/>
      <c r="E21" s="21">
        <v>300000</v>
      </c>
    </row>
    <row r="22" spans="1:7" ht="21.75" customHeight="1">
      <c r="A22" s="51"/>
      <c r="B22" s="17">
        <v>43322</v>
      </c>
      <c r="C22" s="26" t="s">
        <v>43</v>
      </c>
      <c r="D22" s="27"/>
      <c r="E22" s="18">
        <v>450000</v>
      </c>
    </row>
    <row r="23" spans="1:7" ht="21.75" customHeight="1">
      <c r="A23" s="51"/>
      <c r="B23" s="17">
        <v>43326</v>
      </c>
      <c r="C23" s="26" t="s">
        <v>46</v>
      </c>
      <c r="D23" s="27"/>
      <c r="E23" s="18">
        <v>239200</v>
      </c>
    </row>
    <row r="24" spans="1:7" ht="21.75" customHeight="1">
      <c r="A24" s="51"/>
      <c r="B24" s="17">
        <v>43334</v>
      </c>
      <c r="C24" s="26" t="s">
        <v>49</v>
      </c>
      <c r="D24" s="27"/>
      <c r="E24" s="18">
        <v>231000</v>
      </c>
    </row>
    <row r="25" spans="1:7" ht="21.75" customHeight="1">
      <c r="A25" s="51"/>
      <c r="B25" s="17">
        <v>43336</v>
      </c>
      <c r="C25" s="26" t="s">
        <v>51</v>
      </c>
      <c r="D25" s="27"/>
      <c r="E25" s="18">
        <v>272400</v>
      </c>
    </row>
    <row r="26" spans="1:7" ht="21.75" customHeight="1">
      <c r="A26" s="51"/>
      <c r="B26" s="19">
        <v>43339</v>
      </c>
      <c r="C26" s="148" t="s">
        <v>53</v>
      </c>
      <c r="D26" s="149"/>
      <c r="E26" s="20">
        <v>176000</v>
      </c>
    </row>
    <row r="27" spans="1:7" ht="21.75" customHeight="1">
      <c r="A27" s="51"/>
      <c r="B27" s="17">
        <v>43340</v>
      </c>
      <c r="C27" s="48" t="s">
        <v>54</v>
      </c>
      <c r="D27" s="49"/>
      <c r="E27" s="18">
        <v>404000</v>
      </c>
    </row>
    <row r="28" spans="1:7" ht="21.75" customHeight="1">
      <c r="A28" s="51"/>
      <c r="B28" s="17">
        <v>43342</v>
      </c>
      <c r="C28" s="48" t="s">
        <v>56</v>
      </c>
      <c r="D28" s="49"/>
      <c r="E28" s="18">
        <v>470000</v>
      </c>
    </row>
    <row r="29" spans="1:7" ht="21.75" customHeight="1">
      <c r="A29" s="51"/>
      <c r="B29" s="17">
        <v>43343</v>
      </c>
      <c r="C29" s="48" t="s">
        <v>57</v>
      </c>
      <c r="D29" s="60"/>
      <c r="E29" s="18">
        <v>290000</v>
      </c>
    </row>
    <row r="30" spans="1:7" ht="21.75" customHeight="1">
      <c r="A30" s="52"/>
      <c r="B30" s="32" t="s">
        <v>12</v>
      </c>
      <c r="C30" s="176"/>
      <c r="D30" s="177"/>
      <c r="E30" s="35">
        <f>SUM(E21:E29)</f>
        <v>2832600</v>
      </c>
    </row>
    <row r="31" spans="1:7" ht="21.75" customHeight="1">
      <c r="A31" s="42"/>
      <c r="B31" s="46"/>
      <c r="C31" s="178"/>
      <c r="D31" s="178"/>
      <c r="E31" s="47"/>
      <c r="G31" s="13"/>
    </row>
    <row r="32" spans="1:7" ht="21.75" customHeight="1">
      <c r="A32" s="36"/>
      <c r="B32" s="37"/>
      <c r="C32" s="175"/>
      <c r="D32" s="175"/>
      <c r="E32" s="39"/>
      <c r="G32" s="13"/>
    </row>
    <row r="33" spans="1:7" ht="21.75" customHeight="1">
      <c r="A33" s="36"/>
      <c r="B33" s="37"/>
      <c r="C33" s="175"/>
      <c r="D33" s="181"/>
      <c r="E33" s="39"/>
      <c r="G33" s="13"/>
    </row>
    <row r="34" spans="1:7" ht="21.75" customHeight="1">
      <c r="A34" s="36"/>
      <c r="B34" s="37"/>
      <c r="C34" s="175"/>
      <c r="D34" s="175"/>
      <c r="E34" s="39"/>
    </row>
    <row r="35" spans="1:7" ht="21.75" customHeight="1">
      <c r="A35" s="36"/>
      <c r="B35" s="37"/>
      <c r="C35" s="175"/>
      <c r="D35" s="175"/>
      <c r="E35" s="39"/>
    </row>
    <row r="36" spans="1:7" ht="21.75" customHeight="1">
      <c r="A36" s="36"/>
      <c r="B36" s="37"/>
      <c r="C36" s="175"/>
      <c r="D36" s="175"/>
      <c r="E36" s="39"/>
    </row>
    <row r="37" spans="1:7" ht="21.75" customHeight="1">
      <c r="A37" s="36"/>
      <c r="B37" s="40"/>
      <c r="C37" s="174"/>
      <c r="D37" s="174"/>
      <c r="E37" s="41"/>
    </row>
    <row r="41" spans="1:7">
      <c r="E41" s="25"/>
    </row>
  </sheetData>
  <mergeCells count="27">
    <mergeCell ref="C10:D10"/>
    <mergeCell ref="C14:D14"/>
    <mergeCell ref="C15:D15"/>
    <mergeCell ref="C16:D16"/>
    <mergeCell ref="C17:D17"/>
    <mergeCell ref="A1:E1"/>
    <mergeCell ref="A4:C4"/>
    <mergeCell ref="A5:C5"/>
    <mergeCell ref="A6:C6"/>
    <mergeCell ref="A7:C7"/>
    <mergeCell ref="C19:D19"/>
    <mergeCell ref="C33:D33"/>
    <mergeCell ref="C36:D36"/>
    <mergeCell ref="A11:A20"/>
    <mergeCell ref="C11:D11"/>
    <mergeCell ref="C12:D12"/>
    <mergeCell ref="C13:D13"/>
    <mergeCell ref="C20:D20"/>
    <mergeCell ref="C21:D21"/>
    <mergeCell ref="C18:D18"/>
    <mergeCell ref="C32:D32"/>
    <mergeCell ref="C37:D37"/>
    <mergeCell ref="C34:D34"/>
    <mergeCell ref="C35:D35"/>
    <mergeCell ref="C26:D26"/>
    <mergeCell ref="C30:D30"/>
    <mergeCell ref="C31:D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"/>
  <sheetViews>
    <sheetView zoomScaleNormal="100" workbookViewId="0">
      <selection activeCell="D37" sqref="D37"/>
    </sheetView>
  </sheetViews>
  <sheetFormatPr defaultRowHeight="16.5"/>
  <cols>
    <col min="1" max="1" width="39.5" customWidth="1"/>
    <col min="2" max="2" width="18.5" customWidth="1"/>
    <col min="3" max="3" width="27.75" customWidth="1"/>
    <col min="4" max="4" width="9.375" customWidth="1"/>
    <col min="5" max="5" width="22.125" customWidth="1"/>
  </cols>
  <sheetData>
    <row r="1" spans="1:5" ht="27">
      <c r="A1" s="154" t="s">
        <v>58</v>
      </c>
      <c r="B1" s="155"/>
      <c r="C1" s="155"/>
      <c r="D1" s="155"/>
      <c r="E1" s="156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57" t="s">
        <v>2</v>
      </c>
      <c r="B4" s="158"/>
      <c r="C4" s="159"/>
      <c r="D4" s="5" t="s">
        <v>3</v>
      </c>
      <c r="E4" s="6" t="s">
        <v>4</v>
      </c>
    </row>
    <row r="5" spans="1:5">
      <c r="A5" s="160" t="s">
        <v>14</v>
      </c>
      <c r="B5" s="161"/>
      <c r="C5" s="162"/>
      <c r="D5" s="7">
        <v>10</v>
      </c>
      <c r="E5" s="8">
        <f>E21</f>
        <v>2878000</v>
      </c>
    </row>
    <row r="6" spans="1:5">
      <c r="A6" s="163" t="s">
        <v>5</v>
      </c>
      <c r="B6" s="164"/>
      <c r="C6" s="165"/>
      <c r="D6" s="9">
        <v>14</v>
      </c>
      <c r="E6" s="10">
        <f>E35</f>
        <v>3960500</v>
      </c>
    </row>
    <row r="7" spans="1:5">
      <c r="A7" s="166" t="s">
        <v>6</v>
      </c>
      <c r="B7" s="167"/>
      <c r="C7" s="168"/>
      <c r="D7" s="11">
        <f>D5+D6</f>
        <v>24</v>
      </c>
      <c r="E7" s="12">
        <f>E5+E6</f>
        <v>6838500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53" t="s">
        <v>8</v>
      </c>
      <c r="B10" s="53" t="s">
        <v>9</v>
      </c>
      <c r="C10" s="169" t="s">
        <v>10</v>
      </c>
      <c r="D10" s="169"/>
      <c r="E10" s="53" t="s">
        <v>11</v>
      </c>
    </row>
    <row r="11" spans="1:5">
      <c r="A11" s="136" t="s">
        <v>78</v>
      </c>
      <c r="B11" s="14">
        <v>43347</v>
      </c>
      <c r="C11" s="172" t="s">
        <v>59</v>
      </c>
      <c r="D11" s="171"/>
      <c r="E11" s="18">
        <v>447000</v>
      </c>
    </row>
    <row r="12" spans="1:5">
      <c r="A12" s="137"/>
      <c r="B12" s="14">
        <v>43348</v>
      </c>
      <c r="C12" s="170" t="s">
        <v>62</v>
      </c>
      <c r="D12" s="171"/>
      <c r="E12" s="15">
        <v>264000</v>
      </c>
    </row>
    <row r="13" spans="1:5">
      <c r="A13" s="137"/>
      <c r="B13" s="14">
        <v>43353</v>
      </c>
      <c r="C13" s="170" t="s">
        <v>59</v>
      </c>
      <c r="D13" s="171"/>
      <c r="E13" s="15">
        <v>250000</v>
      </c>
    </row>
    <row r="14" spans="1:5">
      <c r="A14" s="137"/>
      <c r="B14" s="14">
        <v>43354</v>
      </c>
      <c r="C14" s="170" t="s">
        <v>65</v>
      </c>
      <c r="D14" s="171"/>
      <c r="E14" s="15">
        <v>343000</v>
      </c>
    </row>
    <row r="15" spans="1:5">
      <c r="A15" s="137"/>
      <c r="B15" s="17">
        <v>43355</v>
      </c>
      <c r="C15" s="146" t="s">
        <v>67</v>
      </c>
      <c r="D15" s="147"/>
      <c r="E15" s="15">
        <v>320000</v>
      </c>
    </row>
    <row r="16" spans="1:5">
      <c r="A16" s="137"/>
      <c r="B16" s="14">
        <v>43357</v>
      </c>
      <c r="C16" s="146" t="s">
        <v>69</v>
      </c>
      <c r="D16" s="147"/>
      <c r="E16" s="15">
        <v>305000</v>
      </c>
    </row>
    <row r="17" spans="1:5">
      <c r="A17" s="137"/>
      <c r="B17" s="14">
        <v>43360</v>
      </c>
      <c r="C17" s="170" t="s">
        <v>71</v>
      </c>
      <c r="D17" s="171"/>
      <c r="E17" s="15">
        <v>176000</v>
      </c>
    </row>
    <row r="18" spans="1:5">
      <c r="A18" s="137"/>
      <c r="B18" s="14">
        <v>43361</v>
      </c>
      <c r="C18" s="170" t="s">
        <v>59</v>
      </c>
      <c r="D18" s="171"/>
      <c r="E18" s="15">
        <v>430000</v>
      </c>
    </row>
    <row r="19" spans="1:5">
      <c r="A19" s="137"/>
      <c r="B19" s="14">
        <v>43363</v>
      </c>
      <c r="C19" s="170" t="s">
        <v>75</v>
      </c>
      <c r="D19" s="173"/>
      <c r="E19" s="15">
        <v>153000</v>
      </c>
    </row>
    <row r="20" spans="1:5">
      <c r="A20" s="137"/>
      <c r="B20" s="14">
        <v>43371</v>
      </c>
      <c r="C20" s="170" t="s">
        <v>80</v>
      </c>
      <c r="D20" s="171"/>
      <c r="E20" s="15">
        <v>190000</v>
      </c>
    </row>
    <row r="21" spans="1:5">
      <c r="A21" s="138"/>
      <c r="B21" s="23" t="s">
        <v>12</v>
      </c>
      <c r="C21" s="150"/>
      <c r="D21" s="151"/>
      <c r="E21" s="16">
        <f>SUM(E11:E20)</f>
        <v>2878000</v>
      </c>
    </row>
    <row r="22" spans="1:5">
      <c r="A22" s="139" t="s">
        <v>13</v>
      </c>
      <c r="B22" s="17">
        <v>43346</v>
      </c>
      <c r="C22" s="182" t="s">
        <v>60</v>
      </c>
      <c r="D22" s="183"/>
      <c r="E22" s="18">
        <v>450000</v>
      </c>
    </row>
    <row r="23" spans="1:5">
      <c r="A23" s="140"/>
      <c r="B23" s="17">
        <v>43346</v>
      </c>
      <c r="C23" s="56" t="s">
        <v>61</v>
      </c>
      <c r="D23" s="57"/>
      <c r="E23" s="18">
        <v>458000</v>
      </c>
    </row>
    <row r="24" spans="1:5">
      <c r="A24" s="140"/>
      <c r="B24" s="17">
        <v>43349</v>
      </c>
      <c r="C24" s="56" t="s">
        <v>63</v>
      </c>
      <c r="D24" s="57"/>
      <c r="E24" s="18">
        <v>495500</v>
      </c>
    </row>
    <row r="25" spans="1:5">
      <c r="A25" s="140"/>
      <c r="B25" s="17">
        <v>43350</v>
      </c>
      <c r="C25" s="56" t="s">
        <v>64</v>
      </c>
      <c r="D25" s="57"/>
      <c r="E25" s="18">
        <v>131100</v>
      </c>
    </row>
    <row r="26" spans="1:5">
      <c r="A26" s="140"/>
      <c r="B26" s="19">
        <v>43354</v>
      </c>
      <c r="C26" s="58" t="s">
        <v>66</v>
      </c>
      <c r="D26" s="59"/>
      <c r="E26" s="20">
        <v>59000</v>
      </c>
    </row>
    <row r="27" spans="1:5">
      <c r="A27" s="140"/>
      <c r="B27" s="19">
        <v>43355</v>
      </c>
      <c r="C27" s="58" t="s">
        <v>68</v>
      </c>
      <c r="D27" s="59"/>
      <c r="E27" s="20">
        <v>369000</v>
      </c>
    </row>
    <row r="28" spans="1:5">
      <c r="A28" s="140"/>
      <c r="B28" s="19">
        <v>43356</v>
      </c>
      <c r="C28" s="58" t="s">
        <v>70</v>
      </c>
      <c r="D28" s="59"/>
      <c r="E28" s="20">
        <v>130500</v>
      </c>
    </row>
    <row r="29" spans="1:5">
      <c r="A29" s="140"/>
      <c r="B29" s="19">
        <v>43360</v>
      </c>
      <c r="C29" s="148" t="s">
        <v>63</v>
      </c>
      <c r="D29" s="149"/>
      <c r="E29" s="20">
        <v>400000</v>
      </c>
    </row>
    <row r="30" spans="1:5">
      <c r="A30" s="140"/>
      <c r="B30" s="19">
        <v>43361</v>
      </c>
      <c r="C30" s="148" t="s">
        <v>73</v>
      </c>
      <c r="D30" s="149"/>
      <c r="E30" s="20">
        <v>400000</v>
      </c>
    </row>
    <row r="31" spans="1:5">
      <c r="A31" s="140"/>
      <c r="B31" s="14">
        <v>43362</v>
      </c>
      <c r="C31" s="146" t="s">
        <v>72</v>
      </c>
      <c r="D31" s="147"/>
      <c r="E31" s="15">
        <v>217900</v>
      </c>
    </row>
    <row r="32" spans="1:5">
      <c r="A32" s="140"/>
      <c r="B32" s="14">
        <v>43362</v>
      </c>
      <c r="C32" s="54" t="s">
        <v>74</v>
      </c>
      <c r="D32" s="55"/>
      <c r="E32" s="15">
        <v>260500</v>
      </c>
    </row>
    <row r="33" spans="1:5">
      <c r="A33" s="140"/>
      <c r="B33" s="14">
        <v>43364</v>
      </c>
      <c r="C33" s="54" t="s">
        <v>76</v>
      </c>
      <c r="D33" s="55"/>
      <c r="E33" s="15">
        <v>139000</v>
      </c>
    </row>
    <row r="34" spans="1:5">
      <c r="A34" s="140"/>
      <c r="B34" s="14">
        <v>43370</v>
      </c>
      <c r="C34" s="54" t="s">
        <v>77</v>
      </c>
      <c r="D34" s="55"/>
      <c r="E34" s="15">
        <v>450000</v>
      </c>
    </row>
    <row r="35" spans="1:5">
      <c r="A35" s="141"/>
      <c r="B35" s="61" t="s">
        <v>79</v>
      </c>
      <c r="C35" s="62"/>
      <c r="D35" s="63"/>
      <c r="E35" s="16">
        <f>SUM(E22:E34)</f>
        <v>3960500</v>
      </c>
    </row>
  </sheetData>
  <mergeCells count="23">
    <mergeCell ref="C18:D18"/>
    <mergeCell ref="C19:D19"/>
    <mergeCell ref="A22:A35"/>
    <mergeCell ref="C22:D22"/>
    <mergeCell ref="C29:D29"/>
    <mergeCell ref="C30:D30"/>
    <mergeCell ref="C31:D31"/>
    <mergeCell ref="C10:D10"/>
    <mergeCell ref="C11:D11"/>
    <mergeCell ref="C20:D20"/>
    <mergeCell ref="A1:E1"/>
    <mergeCell ref="A4:C4"/>
    <mergeCell ref="A5:C5"/>
    <mergeCell ref="A6:C6"/>
    <mergeCell ref="A7:C7"/>
    <mergeCell ref="C13:D13"/>
    <mergeCell ref="A11:A21"/>
    <mergeCell ref="C21:D21"/>
    <mergeCell ref="C12:D12"/>
    <mergeCell ref="C14:D14"/>
    <mergeCell ref="C15:D15"/>
    <mergeCell ref="C16:D16"/>
    <mergeCell ref="C17:D17"/>
  </mergeCells>
  <phoneticPr fontId="3" type="noConversion"/>
  <pageMargins left="0.7" right="0.7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8"/>
  <sheetViews>
    <sheetView workbookViewId="0">
      <selection activeCell="C35" sqref="C35"/>
    </sheetView>
  </sheetViews>
  <sheetFormatPr defaultRowHeight="16.5"/>
  <cols>
    <col min="1" max="1" width="14.875" customWidth="1"/>
    <col min="2" max="2" width="11.625" bestFit="1" customWidth="1"/>
    <col min="3" max="3" width="32.125" customWidth="1"/>
    <col min="4" max="4" width="9" customWidth="1"/>
    <col min="5" max="5" width="13.75" customWidth="1"/>
  </cols>
  <sheetData>
    <row r="1" spans="1:5" ht="27">
      <c r="A1" s="154" t="s">
        <v>108</v>
      </c>
      <c r="B1" s="155"/>
      <c r="C1" s="155"/>
      <c r="D1" s="155"/>
      <c r="E1" s="156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57" t="s">
        <v>2</v>
      </c>
      <c r="B4" s="158"/>
      <c r="C4" s="159"/>
      <c r="D4" s="5" t="s">
        <v>3</v>
      </c>
      <c r="E4" s="6" t="s">
        <v>4</v>
      </c>
    </row>
    <row r="5" spans="1:5">
      <c r="A5" s="160" t="s">
        <v>107</v>
      </c>
      <c r="B5" s="161"/>
      <c r="C5" s="162"/>
      <c r="D5" s="7">
        <v>7</v>
      </c>
      <c r="E5" s="8">
        <f>E18</f>
        <v>1549672</v>
      </c>
    </row>
    <row r="6" spans="1:5">
      <c r="A6" s="163" t="s">
        <v>5</v>
      </c>
      <c r="B6" s="164"/>
      <c r="C6" s="165"/>
      <c r="D6" s="9">
        <v>17</v>
      </c>
      <c r="E6" s="10">
        <f>E36</f>
        <v>5123346</v>
      </c>
    </row>
    <row r="7" spans="1:5">
      <c r="A7" s="166" t="s">
        <v>6</v>
      </c>
      <c r="B7" s="167"/>
      <c r="C7" s="168"/>
      <c r="D7" s="11">
        <f>SUM(D5:D6)</f>
        <v>24</v>
      </c>
      <c r="E7" s="12">
        <f>SUM(E5:E6)</f>
        <v>6673018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64" t="s">
        <v>8</v>
      </c>
      <c r="B10" s="64" t="s">
        <v>9</v>
      </c>
      <c r="C10" s="184" t="s">
        <v>10</v>
      </c>
      <c r="D10" s="185"/>
      <c r="E10" s="64" t="s">
        <v>11</v>
      </c>
    </row>
    <row r="11" spans="1:5">
      <c r="A11" s="136" t="s">
        <v>106</v>
      </c>
      <c r="B11" s="88">
        <v>43286</v>
      </c>
      <c r="C11" s="87" t="s">
        <v>105</v>
      </c>
      <c r="D11" s="86"/>
      <c r="E11" s="85">
        <v>78000</v>
      </c>
    </row>
    <row r="12" spans="1:5">
      <c r="A12" s="137"/>
      <c r="B12" s="81">
        <v>43287</v>
      </c>
      <c r="C12" s="83" t="s">
        <v>104</v>
      </c>
      <c r="D12" s="84"/>
      <c r="E12" s="78">
        <v>105200</v>
      </c>
    </row>
    <row r="13" spans="1:5">
      <c r="A13" s="137"/>
      <c r="B13" s="81">
        <v>43297</v>
      </c>
      <c r="C13" s="83" t="s">
        <v>100</v>
      </c>
      <c r="D13" s="79"/>
      <c r="E13" s="78">
        <v>332000</v>
      </c>
    </row>
    <row r="14" spans="1:5">
      <c r="A14" s="137"/>
      <c r="B14" s="81">
        <v>43303</v>
      </c>
      <c r="C14" s="80" t="s">
        <v>103</v>
      </c>
      <c r="D14" s="79"/>
      <c r="E14" s="78">
        <v>385351</v>
      </c>
    </row>
    <row r="15" spans="1:5">
      <c r="A15" s="137"/>
      <c r="B15" s="81">
        <v>43307</v>
      </c>
      <c r="C15" s="80" t="s">
        <v>102</v>
      </c>
      <c r="D15" s="79"/>
      <c r="E15" s="78">
        <v>320071</v>
      </c>
    </row>
    <row r="16" spans="1:5">
      <c r="A16" s="137"/>
      <c r="B16" s="81">
        <v>43308</v>
      </c>
      <c r="C16" s="80" t="s">
        <v>101</v>
      </c>
      <c r="D16" s="79"/>
      <c r="E16" s="78">
        <v>243050</v>
      </c>
    </row>
    <row r="17" spans="1:5">
      <c r="A17" s="137"/>
      <c r="B17" s="81">
        <v>43312</v>
      </c>
      <c r="C17" s="80" t="s">
        <v>100</v>
      </c>
      <c r="D17" s="79"/>
      <c r="E17" s="78">
        <v>86000</v>
      </c>
    </row>
    <row r="18" spans="1:5">
      <c r="A18" s="186"/>
      <c r="B18" s="82" t="s">
        <v>12</v>
      </c>
      <c r="C18" s="187"/>
      <c r="D18" s="188"/>
      <c r="E18" s="67">
        <f>SUM(E11:E17)</f>
        <v>1549672</v>
      </c>
    </row>
    <row r="19" spans="1:5">
      <c r="A19" s="139" t="s">
        <v>99</v>
      </c>
      <c r="B19" s="81">
        <v>43283</v>
      </c>
      <c r="C19" s="80" t="s">
        <v>98</v>
      </c>
      <c r="D19" s="79"/>
      <c r="E19" s="78">
        <v>232000</v>
      </c>
    </row>
    <row r="20" spans="1:5">
      <c r="A20" s="140"/>
      <c r="B20" s="81">
        <v>43284</v>
      </c>
      <c r="C20" s="80" t="s">
        <v>97</v>
      </c>
      <c r="D20" s="79"/>
      <c r="E20" s="78">
        <v>495000</v>
      </c>
    </row>
    <row r="21" spans="1:5">
      <c r="A21" s="140"/>
      <c r="B21" s="81">
        <v>43285</v>
      </c>
      <c r="C21" s="80" t="s">
        <v>96</v>
      </c>
      <c r="D21" s="79"/>
      <c r="E21" s="78">
        <v>320000</v>
      </c>
    </row>
    <row r="22" spans="1:5">
      <c r="A22" s="140"/>
      <c r="B22" s="81">
        <v>43290</v>
      </c>
      <c r="C22" s="80" t="s">
        <v>95</v>
      </c>
      <c r="D22" s="79"/>
      <c r="E22" s="78">
        <v>488038</v>
      </c>
    </row>
    <row r="23" spans="1:5">
      <c r="A23" s="140"/>
      <c r="B23" s="77">
        <v>43291</v>
      </c>
      <c r="C23" s="76" t="s">
        <v>94</v>
      </c>
      <c r="D23" s="75"/>
      <c r="E23" s="74">
        <v>345942</v>
      </c>
    </row>
    <row r="24" spans="1:5">
      <c r="A24" s="140"/>
      <c r="B24" s="72">
        <v>43293</v>
      </c>
      <c r="C24" s="71" t="s">
        <v>92</v>
      </c>
      <c r="D24" s="70"/>
      <c r="E24" s="73">
        <v>274315</v>
      </c>
    </row>
    <row r="25" spans="1:5">
      <c r="A25" s="140"/>
      <c r="B25" s="72">
        <v>43298</v>
      </c>
      <c r="C25" s="71" t="s">
        <v>91</v>
      </c>
      <c r="D25" s="70"/>
      <c r="E25" s="73">
        <v>207394</v>
      </c>
    </row>
    <row r="26" spans="1:5">
      <c r="A26" s="140"/>
      <c r="B26" s="72">
        <v>43299</v>
      </c>
      <c r="C26" s="71" t="s">
        <v>90</v>
      </c>
      <c r="D26" s="70"/>
      <c r="E26" s="73">
        <v>31444</v>
      </c>
    </row>
    <row r="27" spans="1:5">
      <c r="A27" s="189"/>
      <c r="B27" s="72">
        <v>43299</v>
      </c>
      <c r="C27" s="71" t="s">
        <v>85</v>
      </c>
      <c r="D27" s="70"/>
      <c r="E27" s="73">
        <v>462468</v>
      </c>
    </row>
    <row r="28" spans="1:5">
      <c r="A28" s="189"/>
      <c r="B28" s="72">
        <v>43301</v>
      </c>
      <c r="C28" s="71" t="s">
        <v>89</v>
      </c>
      <c r="D28" s="70"/>
      <c r="E28" s="73">
        <v>462468</v>
      </c>
    </row>
    <row r="29" spans="1:5">
      <c r="A29" s="189"/>
      <c r="B29" s="72">
        <v>43302</v>
      </c>
      <c r="C29" s="71" t="s">
        <v>88</v>
      </c>
      <c r="D29" s="70"/>
      <c r="E29" s="73">
        <v>149616</v>
      </c>
    </row>
    <row r="30" spans="1:5">
      <c r="A30" s="189"/>
      <c r="B30" s="72">
        <v>43303</v>
      </c>
      <c r="C30" s="71" t="s">
        <v>87</v>
      </c>
      <c r="D30" s="70"/>
      <c r="E30" s="73">
        <v>60193</v>
      </c>
    </row>
    <row r="31" spans="1:5">
      <c r="A31" s="189"/>
      <c r="B31" s="72">
        <v>43304</v>
      </c>
      <c r="C31" s="71" t="s">
        <v>86</v>
      </c>
      <c r="D31" s="70"/>
      <c r="E31" s="73">
        <v>285564</v>
      </c>
    </row>
    <row r="32" spans="1:5">
      <c r="A32" s="189"/>
      <c r="B32" s="72">
        <v>43306</v>
      </c>
      <c r="C32" s="71" t="s">
        <v>85</v>
      </c>
      <c r="D32" s="70"/>
      <c r="E32" s="73">
        <v>457730</v>
      </c>
    </row>
    <row r="33" spans="1:5">
      <c r="A33" s="189"/>
      <c r="B33" s="72">
        <v>43307</v>
      </c>
      <c r="C33" s="71" t="s">
        <v>84</v>
      </c>
      <c r="D33" s="70"/>
      <c r="E33" s="73">
        <v>247174</v>
      </c>
    </row>
    <row r="34" spans="1:5">
      <c r="A34" s="189"/>
      <c r="B34" s="72">
        <v>43311</v>
      </c>
      <c r="C34" s="71" t="s">
        <v>83</v>
      </c>
      <c r="D34" s="70"/>
      <c r="E34" s="69">
        <v>254000</v>
      </c>
    </row>
    <row r="35" spans="1:5">
      <c r="A35" s="189"/>
      <c r="B35" s="72">
        <v>43311</v>
      </c>
      <c r="C35" s="71" t="s">
        <v>82</v>
      </c>
      <c r="D35" s="70"/>
      <c r="E35" s="69">
        <v>350000</v>
      </c>
    </row>
    <row r="36" spans="1:5">
      <c r="A36" s="190"/>
      <c r="B36" s="68" t="s">
        <v>12</v>
      </c>
      <c r="C36" s="191"/>
      <c r="D36" s="192"/>
      <c r="E36" s="67">
        <f>SUM(E19:E35)</f>
        <v>5123346</v>
      </c>
    </row>
    <row r="37" spans="1:5">
      <c r="A37" s="166" t="s">
        <v>81</v>
      </c>
      <c r="B37" s="193"/>
      <c r="C37" s="166"/>
      <c r="D37" s="193"/>
      <c r="E37" s="66">
        <f>E18+E36</f>
        <v>6673018</v>
      </c>
    </row>
    <row r="38" spans="1:5">
      <c r="A38" s="65"/>
      <c r="B38" s="65"/>
      <c r="C38" s="65"/>
      <c r="D38" s="65"/>
      <c r="E38" s="65"/>
    </row>
  </sheetData>
  <mergeCells count="12">
    <mergeCell ref="A11:A18"/>
    <mergeCell ref="C18:D18"/>
    <mergeCell ref="A19:A36"/>
    <mergeCell ref="C36:D36"/>
    <mergeCell ref="A37:B37"/>
    <mergeCell ref="C37:D37"/>
    <mergeCell ref="C10:D10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.3" footer="0.3"/>
  <pageSetup paperSize="9" scale="9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5"/>
  <sheetViews>
    <sheetView workbookViewId="0">
      <selection activeCell="C58" sqref="C58"/>
    </sheetView>
  </sheetViews>
  <sheetFormatPr defaultRowHeight="16.5"/>
  <cols>
    <col min="1" max="1" width="15.75" customWidth="1"/>
    <col min="2" max="2" width="11.625" bestFit="1" customWidth="1"/>
    <col min="3" max="3" width="31.25" customWidth="1"/>
    <col min="5" max="5" width="14.5" bestFit="1" customWidth="1"/>
  </cols>
  <sheetData>
    <row r="1" spans="1:5" ht="27">
      <c r="A1" s="154" t="s">
        <v>134</v>
      </c>
      <c r="B1" s="155"/>
      <c r="C1" s="155"/>
      <c r="D1" s="155"/>
      <c r="E1" s="156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57" t="s">
        <v>2</v>
      </c>
      <c r="B4" s="158"/>
      <c r="C4" s="159"/>
      <c r="D4" s="5" t="s">
        <v>3</v>
      </c>
      <c r="E4" s="6" t="s">
        <v>4</v>
      </c>
    </row>
    <row r="5" spans="1:5">
      <c r="A5" s="160" t="s">
        <v>107</v>
      </c>
      <c r="B5" s="161"/>
      <c r="C5" s="162"/>
      <c r="D5" s="7">
        <v>9</v>
      </c>
      <c r="E5" s="8">
        <f>E20</f>
        <v>2458357</v>
      </c>
    </row>
    <row r="6" spans="1:5">
      <c r="A6" s="163" t="s">
        <v>5</v>
      </c>
      <c r="B6" s="164"/>
      <c r="C6" s="165"/>
      <c r="D6" s="9">
        <v>23</v>
      </c>
      <c r="E6" s="10">
        <f>E44</f>
        <v>4708808</v>
      </c>
    </row>
    <row r="7" spans="1:5">
      <c r="A7" s="166" t="s">
        <v>6</v>
      </c>
      <c r="B7" s="167"/>
      <c r="C7" s="168"/>
      <c r="D7" s="11">
        <f>SUM(D5:D6)</f>
        <v>32</v>
      </c>
      <c r="E7" s="12">
        <f>SUM(E5:E6)</f>
        <v>7167165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64" t="s">
        <v>8</v>
      </c>
      <c r="B10" s="64" t="s">
        <v>9</v>
      </c>
      <c r="C10" s="184" t="s">
        <v>10</v>
      </c>
      <c r="D10" s="185"/>
      <c r="E10" s="64" t="s">
        <v>11</v>
      </c>
    </row>
    <row r="11" spans="1:5">
      <c r="A11" s="136" t="s">
        <v>106</v>
      </c>
      <c r="B11" s="81">
        <v>43315</v>
      </c>
      <c r="C11" s="80" t="s">
        <v>133</v>
      </c>
      <c r="D11" s="79"/>
      <c r="E11" s="78">
        <v>495500</v>
      </c>
    </row>
    <row r="12" spans="1:5">
      <c r="A12" s="137"/>
      <c r="B12" s="81">
        <v>43329</v>
      </c>
      <c r="C12" s="80" t="s">
        <v>131</v>
      </c>
      <c r="D12" s="79"/>
      <c r="E12" s="78">
        <v>348000</v>
      </c>
    </row>
    <row r="13" spans="1:5">
      <c r="A13" s="137"/>
      <c r="B13" s="81">
        <v>43332</v>
      </c>
      <c r="C13" s="80" t="s">
        <v>132</v>
      </c>
      <c r="D13" s="79"/>
      <c r="E13" s="78">
        <v>130000</v>
      </c>
    </row>
    <row r="14" spans="1:5">
      <c r="A14" s="137"/>
      <c r="B14" s="81">
        <v>43333</v>
      </c>
      <c r="C14" s="80" t="s">
        <v>131</v>
      </c>
      <c r="D14" s="79"/>
      <c r="E14" s="78">
        <v>342000</v>
      </c>
    </row>
    <row r="15" spans="1:5">
      <c r="A15" s="137"/>
      <c r="B15" s="81">
        <v>43334</v>
      </c>
      <c r="C15" s="80" t="s">
        <v>130</v>
      </c>
      <c r="D15" s="79"/>
      <c r="E15" s="78">
        <v>152000</v>
      </c>
    </row>
    <row r="16" spans="1:5">
      <c r="A16" s="137"/>
      <c r="B16" s="81">
        <v>43335</v>
      </c>
      <c r="C16" s="80" t="s">
        <v>129</v>
      </c>
      <c r="D16" s="79"/>
      <c r="E16" s="78">
        <v>252000</v>
      </c>
    </row>
    <row r="17" spans="1:5">
      <c r="A17" s="137"/>
      <c r="B17" s="81">
        <v>43336</v>
      </c>
      <c r="C17" s="80" t="s">
        <v>128</v>
      </c>
      <c r="D17" s="79"/>
      <c r="E17" s="78">
        <v>238000</v>
      </c>
    </row>
    <row r="18" spans="1:5">
      <c r="A18" s="137"/>
      <c r="B18" s="81">
        <v>43340</v>
      </c>
      <c r="C18" s="80" t="s">
        <v>127</v>
      </c>
      <c r="D18" s="79"/>
      <c r="E18" s="78">
        <v>405000</v>
      </c>
    </row>
    <row r="19" spans="1:5">
      <c r="A19" s="137"/>
      <c r="B19" s="81">
        <v>43342</v>
      </c>
      <c r="C19" s="80" t="s">
        <v>126</v>
      </c>
      <c r="D19" s="79"/>
      <c r="E19" s="78">
        <v>95857</v>
      </c>
    </row>
    <row r="20" spans="1:5">
      <c r="A20" s="186"/>
      <c r="B20" s="82" t="s">
        <v>12</v>
      </c>
      <c r="C20" s="187"/>
      <c r="D20" s="188"/>
      <c r="E20" s="67">
        <f>SUM(E11:E19)</f>
        <v>2458357</v>
      </c>
    </row>
    <row r="21" spans="1:5">
      <c r="A21" s="139" t="s">
        <v>125</v>
      </c>
      <c r="B21" s="81">
        <v>43313</v>
      </c>
      <c r="C21" s="83" t="s">
        <v>124</v>
      </c>
      <c r="D21" s="84"/>
      <c r="E21" s="78">
        <v>26000</v>
      </c>
    </row>
    <row r="22" spans="1:5">
      <c r="A22" s="140"/>
      <c r="B22" s="81">
        <v>43313</v>
      </c>
      <c r="C22" s="80" t="s">
        <v>111</v>
      </c>
      <c r="D22" s="79"/>
      <c r="E22" s="78">
        <v>51500</v>
      </c>
    </row>
    <row r="23" spans="1:5">
      <c r="A23" s="189"/>
      <c r="B23" s="77">
        <v>43314</v>
      </c>
      <c r="C23" s="80" t="s">
        <v>123</v>
      </c>
      <c r="D23" s="75"/>
      <c r="E23" s="74">
        <v>96000</v>
      </c>
    </row>
    <row r="24" spans="1:5">
      <c r="A24" s="189"/>
      <c r="B24" s="72">
        <v>43315</v>
      </c>
      <c r="C24" s="71" t="s">
        <v>110</v>
      </c>
      <c r="D24" s="70"/>
      <c r="E24" s="73">
        <v>209000</v>
      </c>
    </row>
    <row r="25" spans="1:5">
      <c r="A25" s="189"/>
      <c r="B25" s="72">
        <v>43318</v>
      </c>
      <c r="C25" s="71" t="s">
        <v>83</v>
      </c>
      <c r="D25" s="70"/>
      <c r="E25" s="73">
        <v>150000</v>
      </c>
    </row>
    <row r="26" spans="1:5">
      <c r="A26" s="189"/>
      <c r="B26" s="72">
        <v>43319</v>
      </c>
      <c r="C26" s="71" t="s">
        <v>122</v>
      </c>
      <c r="D26" s="70"/>
      <c r="E26" s="73">
        <f>105900+16000</f>
        <v>121900</v>
      </c>
    </row>
    <row r="27" spans="1:5">
      <c r="A27" s="189"/>
      <c r="B27" s="72">
        <v>43320</v>
      </c>
      <c r="C27" s="71" t="s">
        <v>121</v>
      </c>
      <c r="D27" s="70"/>
      <c r="E27" s="73">
        <v>185000</v>
      </c>
    </row>
    <row r="28" spans="1:5">
      <c r="A28" s="189"/>
      <c r="B28" s="72">
        <v>43320</v>
      </c>
      <c r="C28" s="71" t="s">
        <v>120</v>
      </c>
      <c r="D28" s="70"/>
      <c r="E28" s="73">
        <v>386400</v>
      </c>
    </row>
    <row r="29" spans="1:5">
      <c r="A29" s="189"/>
      <c r="B29" s="72">
        <v>43322</v>
      </c>
      <c r="C29" s="71" t="s">
        <v>119</v>
      </c>
      <c r="D29" s="70"/>
      <c r="E29" s="73">
        <v>315000</v>
      </c>
    </row>
    <row r="30" spans="1:5">
      <c r="A30" s="189"/>
      <c r="B30" s="72">
        <v>43322</v>
      </c>
      <c r="C30" s="71" t="s">
        <v>118</v>
      </c>
      <c r="D30" s="70"/>
      <c r="E30" s="73">
        <v>245000</v>
      </c>
    </row>
    <row r="31" spans="1:5">
      <c r="A31" s="189"/>
      <c r="B31" s="72">
        <v>43325</v>
      </c>
      <c r="C31" s="71" t="s">
        <v>117</v>
      </c>
      <c r="D31" s="70"/>
      <c r="E31" s="73">
        <v>85049</v>
      </c>
    </row>
    <row r="32" spans="1:5">
      <c r="A32" s="189"/>
      <c r="B32" s="72">
        <v>43326</v>
      </c>
      <c r="C32" s="71" t="s">
        <v>98</v>
      </c>
      <c r="D32" s="70"/>
      <c r="E32" s="73">
        <v>320000</v>
      </c>
    </row>
    <row r="33" spans="1:5">
      <c r="A33" s="189"/>
      <c r="B33" s="72">
        <v>43326</v>
      </c>
      <c r="C33" s="71" t="s">
        <v>116</v>
      </c>
      <c r="D33" s="70"/>
      <c r="E33" s="73">
        <v>106000</v>
      </c>
    </row>
    <row r="34" spans="1:5">
      <c r="A34" s="189"/>
      <c r="B34" s="72">
        <v>43328</v>
      </c>
      <c r="C34" s="71" t="s">
        <v>115</v>
      </c>
      <c r="D34" s="70"/>
      <c r="E34" s="73">
        <v>135600</v>
      </c>
    </row>
    <row r="35" spans="1:5">
      <c r="A35" s="189"/>
      <c r="B35" s="72">
        <v>43328</v>
      </c>
      <c r="C35" s="71" t="s">
        <v>114</v>
      </c>
      <c r="D35" s="70"/>
      <c r="E35" s="73">
        <v>405000</v>
      </c>
    </row>
    <row r="36" spans="1:5">
      <c r="A36" s="189"/>
      <c r="B36" s="72">
        <v>43329</v>
      </c>
      <c r="C36" s="71" t="s">
        <v>112</v>
      </c>
      <c r="D36" s="70"/>
      <c r="E36" s="73">
        <f>85049+103496</f>
        <v>188545</v>
      </c>
    </row>
    <row r="37" spans="1:5">
      <c r="A37" s="189"/>
      <c r="B37" s="72">
        <v>43332</v>
      </c>
      <c r="C37" s="71" t="s">
        <v>113</v>
      </c>
      <c r="D37" s="70"/>
      <c r="E37" s="73">
        <v>46400</v>
      </c>
    </row>
    <row r="38" spans="1:5">
      <c r="A38" s="189"/>
      <c r="B38" s="72">
        <v>43333</v>
      </c>
      <c r="C38" s="71" t="s">
        <v>112</v>
      </c>
      <c r="D38" s="70"/>
      <c r="E38" s="73">
        <v>108900</v>
      </c>
    </row>
    <row r="39" spans="1:5">
      <c r="A39" s="189"/>
      <c r="B39" s="72">
        <v>43334</v>
      </c>
      <c r="C39" s="71" t="s">
        <v>82</v>
      </c>
      <c r="D39" s="70"/>
      <c r="E39" s="73">
        <v>455000</v>
      </c>
    </row>
    <row r="40" spans="1:5">
      <c r="A40" s="189"/>
      <c r="B40" s="72">
        <v>43335</v>
      </c>
      <c r="C40" s="71" t="s">
        <v>111</v>
      </c>
      <c r="D40" s="70"/>
      <c r="E40" s="73">
        <v>52000</v>
      </c>
    </row>
    <row r="41" spans="1:5">
      <c r="A41" s="189"/>
      <c r="B41" s="72">
        <v>43339</v>
      </c>
      <c r="C41" s="71" t="s">
        <v>110</v>
      </c>
      <c r="D41" s="70"/>
      <c r="E41" s="73">
        <v>303000</v>
      </c>
    </row>
    <row r="42" spans="1:5">
      <c r="A42" s="189"/>
      <c r="B42" s="72">
        <v>43340</v>
      </c>
      <c r="C42" s="71" t="s">
        <v>109</v>
      </c>
      <c r="D42" s="70"/>
      <c r="E42" s="73">
        <v>311000</v>
      </c>
    </row>
    <row r="43" spans="1:5">
      <c r="A43" s="189"/>
      <c r="B43" s="72">
        <v>43342</v>
      </c>
      <c r="C43" s="71" t="s">
        <v>93</v>
      </c>
      <c r="D43" s="70"/>
      <c r="E43" s="73">
        <v>406514</v>
      </c>
    </row>
    <row r="44" spans="1:5">
      <c r="A44" s="190"/>
      <c r="B44" s="68" t="s">
        <v>12</v>
      </c>
      <c r="C44" s="191"/>
      <c r="D44" s="192"/>
      <c r="E44" s="67">
        <f>SUM(E21:E43)</f>
        <v>4708808</v>
      </c>
    </row>
    <row r="45" spans="1:5">
      <c r="A45" s="166" t="s">
        <v>81</v>
      </c>
      <c r="B45" s="193"/>
      <c r="C45" s="166"/>
      <c r="D45" s="193"/>
      <c r="E45" s="66">
        <f>E20+E44</f>
        <v>7167165</v>
      </c>
    </row>
  </sheetData>
  <mergeCells count="12">
    <mergeCell ref="A11:A20"/>
    <mergeCell ref="C20:D20"/>
    <mergeCell ref="A21:A44"/>
    <mergeCell ref="C44:D44"/>
    <mergeCell ref="A45:B45"/>
    <mergeCell ref="C45:D45"/>
    <mergeCell ref="C10:D10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4"/>
  <sheetViews>
    <sheetView workbookViewId="0">
      <selection activeCell="C52" sqref="C52"/>
    </sheetView>
  </sheetViews>
  <sheetFormatPr defaultRowHeight="16.5"/>
  <cols>
    <col min="1" max="1" width="15.75" customWidth="1"/>
    <col min="2" max="2" width="11.625" bestFit="1" customWidth="1"/>
    <col min="3" max="3" width="35.125" customWidth="1"/>
    <col min="5" max="5" width="14.5" bestFit="1" customWidth="1"/>
  </cols>
  <sheetData>
    <row r="1" spans="1:5" ht="27">
      <c r="A1" s="154" t="s">
        <v>151</v>
      </c>
      <c r="B1" s="155"/>
      <c r="C1" s="155"/>
      <c r="D1" s="155"/>
      <c r="E1" s="156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57" t="s">
        <v>2</v>
      </c>
      <c r="B4" s="158"/>
      <c r="C4" s="159"/>
      <c r="D4" s="5" t="s">
        <v>3</v>
      </c>
      <c r="E4" s="6" t="s">
        <v>4</v>
      </c>
    </row>
    <row r="5" spans="1:5">
      <c r="A5" s="160" t="s">
        <v>107</v>
      </c>
      <c r="B5" s="161"/>
      <c r="C5" s="162"/>
      <c r="D5" s="7">
        <v>8</v>
      </c>
      <c r="E5" s="8">
        <f>E19</f>
        <v>1159400</v>
      </c>
    </row>
    <row r="6" spans="1:5">
      <c r="A6" s="163" t="s">
        <v>5</v>
      </c>
      <c r="B6" s="164"/>
      <c r="C6" s="165"/>
      <c r="D6" s="9">
        <v>14</v>
      </c>
      <c r="E6" s="10">
        <f>E34</f>
        <v>3503818</v>
      </c>
    </row>
    <row r="7" spans="1:5">
      <c r="A7" s="166" t="s">
        <v>6</v>
      </c>
      <c r="B7" s="167"/>
      <c r="C7" s="168"/>
      <c r="D7" s="11">
        <f>SUM(D5:D6)</f>
        <v>22</v>
      </c>
      <c r="E7" s="12">
        <f>SUM(E5:E6)</f>
        <v>4663218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64" t="s">
        <v>8</v>
      </c>
      <c r="B10" s="64" t="s">
        <v>9</v>
      </c>
      <c r="C10" s="184" t="s">
        <v>10</v>
      </c>
      <c r="D10" s="185"/>
      <c r="E10" s="64" t="s">
        <v>11</v>
      </c>
    </row>
    <row r="11" spans="1:5">
      <c r="A11" s="136" t="s">
        <v>106</v>
      </c>
      <c r="B11" s="81">
        <v>43347</v>
      </c>
      <c r="C11" s="80" t="s">
        <v>105</v>
      </c>
      <c r="D11" s="79"/>
      <c r="E11" s="78">
        <v>99500</v>
      </c>
    </row>
    <row r="12" spans="1:5">
      <c r="A12" s="137"/>
      <c r="B12" s="81">
        <v>43349</v>
      </c>
      <c r="C12" s="80" t="s">
        <v>147</v>
      </c>
      <c r="D12" s="79"/>
      <c r="E12" s="78">
        <v>152000</v>
      </c>
    </row>
    <row r="13" spans="1:5">
      <c r="A13" s="137"/>
      <c r="B13" s="81">
        <v>43353</v>
      </c>
      <c r="C13" s="80" t="s">
        <v>150</v>
      </c>
      <c r="D13" s="79"/>
      <c r="E13" s="78">
        <v>84600</v>
      </c>
    </row>
    <row r="14" spans="1:5">
      <c r="A14" s="137"/>
      <c r="B14" s="81">
        <v>43355</v>
      </c>
      <c r="C14" s="80" t="s">
        <v>149</v>
      </c>
      <c r="D14" s="79"/>
      <c r="E14" s="78">
        <v>135000</v>
      </c>
    </row>
    <row r="15" spans="1:5">
      <c r="A15" s="137"/>
      <c r="B15" s="81">
        <v>43356</v>
      </c>
      <c r="C15" s="80" t="s">
        <v>148</v>
      </c>
      <c r="D15" s="79"/>
      <c r="E15" s="78">
        <v>127500</v>
      </c>
    </row>
    <row r="16" spans="1:5">
      <c r="A16" s="137"/>
      <c r="B16" s="81">
        <v>43362</v>
      </c>
      <c r="C16" s="80" t="s">
        <v>147</v>
      </c>
      <c r="D16" s="79"/>
      <c r="E16" s="78">
        <v>158000</v>
      </c>
    </row>
    <row r="17" spans="1:5">
      <c r="A17" s="137"/>
      <c r="B17" s="81">
        <v>43363</v>
      </c>
      <c r="C17" s="80" t="s">
        <v>146</v>
      </c>
      <c r="D17" s="79"/>
      <c r="E17" s="78">
        <v>316800</v>
      </c>
    </row>
    <row r="18" spans="1:5">
      <c r="A18" s="137"/>
      <c r="B18" s="81">
        <v>43371</v>
      </c>
      <c r="C18" s="80" t="s">
        <v>145</v>
      </c>
      <c r="D18" s="79"/>
      <c r="E18" s="78">
        <v>86000</v>
      </c>
    </row>
    <row r="19" spans="1:5">
      <c r="A19" s="186"/>
      <c r="B19" s="82" t="s">
        <v>12</v>
      </c>
      <c r="C19" s="187"/>
      <c r="D19" s="188"/>
      <c r="E19" s="67">
        <f>SUM(E11:E18)</f>
        <v>1159400</v>
      </c>
    </row>
    <row r="20" spans="1:5">
      <c r="A20" s="139" t="s">
        <v>125</v>
      </c>
      <c r="B20" s="81">
        <v>43346</v>
      </c>
      <c r="C20" s="90" t="s">
        <v>144</v>
      </c>
      <c r="D20" s="84"/>
      <c r="E20" s="78">
        <v>175000</v>
      </c>
    </row>
    <row r="21" spans="1:5">
      <c r="A21" s="140"/>
      <c r="B21" s="81">
        <v>43347</v>
      </c>
      <c r="C21" s="89" t="s">
        <v>141</v>
      </c>
      <c r="D21" s="79"/>
      <c r="E21" s="78">
        <v>469000</v>
      </c>
    </row>
    <row r="22" spans="1:5">
      <c r="A22" s="140"/>
      <c r="B22" s="81">
        <v>43348</v>
      </c>
      <c r="C22" s="80" t="s">
        <v>124</v>
      </c>
      <c r="D22" s="79"/>
      <c r="E22" s="78">
        <v>234000</v>
      </c>
    </row>
    <row r="23" spans="1:5">
      <c r="A23" s="140"/>
      <c r="B23" s="81">
        <v>43348</v>
      </c>
      <c r="C23" s="80" t="s">
        <v>143</v>
      </c>
      <c r="D23" s="79"/>
      <c r="E23" s="78">
        <v>46000</v>
      </c>
    </row>
    <row r="24" spans="1:5">
      <c r="A24" s="140"/>
      <c r="B24" s="81">
        <v>43350</v>
      </c>
      <c r="C24" s="80" t="s">
        <v>142</v>
      </c>
      <c r="D24" s="79"/>
      <c r="E24" s="78">
        <v>238000</v>
      </c>
    </row>
    <row r="25" spans="1:5">
      <c r="A25" s="189"/>
      <c r="B25" s="81">
        <v>43353</v>
      </c>
      <c r="C25" s="80" t="s">
        <v>141</v>
      </c>
      <c r="D25" s="79"/>
      <c r="E25" s="78">
        <v>160000</v>
      </c>
    </row>
    <row r="26" spans="1:5">
      <c r="A26" s="189"/>
      <c r="B26" s="72">
        <v>43354</v>
      </c>
      <c r="C26" s="71" t="s">
        <v>140</v>
      </c>
      <c r="D26" s="70"/>
      <c r="E26" s="73">
        <v>104000</v>
      </c>
    </row>
    <row r="27" spans="1:5">
      <c r="A27" s="189"/>
      <c r="B27" s="72">
        <v>43357</v>
      </c>
      <c r="C27" s="71" t="s">
        <v>139</v>
      </c>
      <c r="D27" s="70"/>
      <c r="E27" s="73">
        <f>236677+14794</f>
        <v>251471</v>
      </c>
    </row>
    <row r="28" spans="1:5">
      <c r="A28" s="189"/>
      <c r="B28" s="72">
        <v>43357</v>
      </c>
      <c r="C28" s="71" t="s">
        <v>138</v>
      </c>
      <c r="D28" s="70"/>
      <c r="E28" s="73">
        <f>204023+69219</f>
        <v>273242</v>
      </c>
    </row>
    <row r="29" spans="1:5">
      <c r="A29" s="189"/>
      <c r="B29" s="72">
        <v>43361</v>
      </c>
      <c r="C29" s="71" t="s">
        <v>137</v>
      </c>
      <c r="D29" s="70"/>
      <c r="E29" s="73">
        <v>440000</v>
      </c>
    </row>
    <row r="30" spans="1:5">
      <c r="A30" s="189"/>
      <c r="B30" s="72">
        <v>43364</v>
      </c>
      <c r="C30" s="71" t="s">
        <v>117</v>
      </c>
      <c r="D30" s="70"/>
      <c r="E30" s="73">
        <v>39148</v>
      </c>
    </row>
    <row r="31" spans="1:5">
      <c r="A31" s="189"/>
      <c r="B31" s="72">
        <v>43368</v>
      </c>
      <c r="C31" s="71" t="s">
        <v>136</v>
      </c>
      <c r="D31" s="70"/>
      <c r="E31" s="73">
        <v>492191</v>
      </c>
    </row>
    <row r="32" spans="1:5">
      <c r="A32" s="189"/>
      <c r="B32" s="72">
        <v>43369</v>
      </c>
      <c r="C32" s="71" t="s">
        <v>135</v>
      </c>
      <c r="D32" s="70"/>
      <c r="E32" s="73">
        <v>377766</v>
      </c>
    </row>
    <row r="33" spans="1:5">
      <c r="A33" s="189"/>
      <c r="B33" s="72">
        <v>43371</v>
      </c>
      <c r="C33" s="71" t="s">
        <v>114</v>
      </c>
      <c r="D33" s="70"/>
      <c r="E33" s="73">
        <v>204000</v>
      </c>
    </row>
    <row r="34" spans="1:5">
      <c r="A34" s="190"/>
      <c r="B34" s="68" t="s">
        <v>12</v>
      </c>
      <c r="C34" s="191"/>
      <c r="D34" s="192"/>
      <c r="E34" s="67">
        <f>SUM(E20:E33)</f>
        <v>3503818</v>
      </c>
    </row>
    <row r="35" spans="1:5">
      <c r="A35" s="166" t="s">
        <v>81</v>
      </c>
      <c r="B35" s="193"/>
      <c r="C35" s="166"/>
      <c r="D35" s="193"/>
      <c r="E35" s="66">
        <f>E19+E34</f>
        <v>4663218</v>
      </c>
    </row>
    <row r="36" spans="1:5">
      <c r="A36" s="65"/>
      <c r="B36" s="65"/>
      <c r="C36" s="65"/>
      <c r="D36" s="65"/>
      <c r="E36" s="65"/>
    </row>
    <row r="37" spans="1:5">
      <c r="A37" s="65"/>
      <c r="B37" s="65"/>
      <c r="C37" s="65"/>
      <c r="D37" s="65"/>
      <c r="E37" s="65"/>
    </row>
    <row r="38" spans="1:5">
      <c r="A38" s="65"/>
      <c r="B38" s="65"/>
      <c r="C38" s="65"/>
      <c r="D38" s="65"/>
      <c r="E38" s="65"/>
    </row>
    <row r="39" spans="1:5">
      <c r="A39" s="65"/>
      <c r="B39" s="65"/>
      <c r="C39" s="65"/>
      <c r="D39" s="65"/>
      <c r="E39" s="65"/>
    </row>
    <row r="40" spans="1:5">
      <c r="A40" s="65"/>
      <c r="B40" s="65"/>
      <c r="C40" s="65"/>
      <c r="D40" s="65"/>
      <c r="E40" s="65"/>
    </row>
    <row r="41" spans="1:5">
      <c r="A41" s="65"/>
      <c r="B41" s="65"/>
      <c r="C41" s="65"/>
      <c r="D41" s="65"/>
      <c r="E41" s="65"/>
    </row>
    <row r="42" spans="1:5">
      <c r="A42" s="65"/>
      <c r="B42" s="65"/>
      <c r="C42" s="65"/>
      <c r="D42" s="65"/>
      <c r="E42" s="65"/>
    </row>
    <row r="43" spans="1:5">
      <c r="A43" s="65"/>
      <c r="B43" s="65"/>
      <c r="C43" s="65"/>
      <c r="D43" s="65"/>
      <c r="E43" s="65"/>
    </row>
    <row r="44" spans="1:5">
      <c r="A44" s="65"/>
      <c r="B44" s="65"/>
      <c r="C44" s="65"/>
      <c r="D44" s="65"/>
      <c r="E44" s="65"/>
    </row>
  </sheetData>
  <mergeCells count="12">
    <mergeCell ref="A11:A19"/>
    <mergeCell ref="C19:D19"/>
    <mergeCell ref="A20:A34"/>
    <mergeCell ref="C34:D34"/>
    <mergeCell ref="A35:B35"/>
    <mergeCell ref="C35:D35"/>
    <mergeCell ref="C10:D10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.3" footer="0.3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3"/>
  <sheetViews>
    <sheetView workbookViewId="0">
      <selection activeCell="C48" sqref="C48"/>
    </sheetView>
  </sheetViews>
  <sheetFormatPr defaultColWidth="12.625" defaultRowHeight="15" customHeight="1"/>
  <cols>
    <col min="1" max="1" width="13.625" style="91" customWidth="1"/>
    <col min="2" max="2" width="11.375" style="91" customWidth="1"/>
    <col min="3" max="3" width="15.875" style="91" customWidth="1"/>
    <col min="4" max="4" width="15" style="91" customWidth="1"/>
    <col min="5" max="5" width="13.5" style="91" customWidth="1"/>
    <col min="6" max="26" width="7.625" style="91" customWidth="1"/>
    <col min="27" max="16384" width="12.625" style="91"/>
  </cols>
  <sheetData>
    <row r="1" spans="1:6" ht="16.5" customHeight="1">
      <c r="A1" s="209" t="s">
        <v>152</v>
      </c>
      <c r="B1" s="210"/>
      <c r="C1" s="210"/>
      <c r="D1" s="210"/>
      <c r="E1" s="211"/>
    </row>
    <row r="2" spans="1:6" ht="16.5" customHeight="1">
      <c r="A2" s="92"/>
      <c r="B2" s="93"/>
      <c r="C2" s="92"/>
      <c r="D2" s="92"/>
      <c r="E2" s="92"/>
    </row>
    <row r="3" spans="1:6" ht="16.5" customHeight="1">
      <c r="A3" s="94" t="s">
        <v>0</v>
      </c>
      <c r="B3" s="93"/>
      <c r="C3" s="92"/>
      <c r="D3" s="92"/>
      <c r="E3" s="95" t="s">
        <v>1</v>
      </c>
    </row>
    <row r="4" spans="1:6" ht="16.5" customHeight="1">
      <c r="A4" s="208" t="s">
        <v>2</v>
      </c>
      <c r="B4" s="210"/>
      <c r="C4" s="212"/>
      <c r="D4" s="96" t="s">
        <v>3</v>
      </c>
      <c r="E4" s="97" t="s">
        <v>4</v>
      </c>
    </row>
    <row r="5" spans="1:6" ht="16.5" customHeight="1">
      <c r="A5" s="213" t="s">
        <v>107</v>
      </c>
      <c r="B5" s="214"/>
      <c r="C5" s="215"/>
      <c r="D5" s="98">
        <v>10</v>
      </c>
      <c r="E5" s="99">
        <f>E21</f>
        <v>1317600</v>
      </c>
    </row>
    <row r="6" spans="1:6" ht="16.5" customHeight="1">
      <c r="A6" s="194" t="s">
        <v>5</v>
      </c>
      <c r="B6" s="216"/>
      <c r="C6" s="217"/>
      <c r="D6" s="100">
        <v>22</v>
      </c>
      <c r="E6" s="101">
        <f>E44</f>
        <v>4470650</v>
      </c>
    </row>
    <row r="7" spans="1:6" ht="16.5" customHeight="1">
      <c r="A7" s="198" t="s">
        <v>6</v>
      </c>
      <c r="B7" s="210"/>
      <c r="C7" s="212"/>
      <c r="D7" s="102">
        <f t="shared" ref="D7:E7" si="0">D5+D6</f>
        <v>32</v>
      </c>
      <c r="E7" s="103">
        <f t="shared" si="0"/>
        <v>5788250</v>
      </c>
    </row>
    <row r="8" spans="1:6" ht="16.5" customHeight="1">
      <c r="A8" s="92"/>
      <c r="B8" s="93"/>
      <c r="C8" s="92"/>
      <c r="D8" s="92"/>
      <c r="E8" s="92"/>
    </row>
    <row r="9" spans="1:6" ht="16.5" customHeight="1">
      <c r="A9" s="94" t="s">
        <v>7</v>
      </c>
      <c r="B9" s="93"/>
      <c r="C9" s="92"/>
      <c r="D9" s="92"/>
      <c r="E9" s="92"/>
    </row>
    <row r="10" spans="1:6" ht="16.5" customHeight="1">
      <c r="A10" s="104" t="s">
        <v>8</v>
      </c>
      <c r="B10" s="104" t="s">
        <v>9</v>
      </c>
      <c r="C10" s="208" t="s">
        <v>10</v>
      </c>
      <c r="D10" s="199"/>
      <c r="E10" s="104" t="s">
        <v>11</v>
      </c>
    </row>
    <row r="11" spans="1:6" ht="16.5" customHeight="1">
      <c r="A11" s="207" t="s">
        <v>153</v>
      </c>
      <c r="B11" s="105">
        <v>43283</v>
      </c>
      <c r="C11" s="203" t="s">
        <v>154</v>
      </c>
      <c r="D11" s="204"/>
      <c r="E11" s="106">
        <v>70000</v>
      </c>
      <c r="F11" s="107"/>
    </row>
    <row r="12" spans="1:6" ht="16.5" customHeight="1">
      <c r="A12" s="201"/>
      <c r="B12" s="105">
        <v>43285</v>
      </c>
      <c r="C12" s="206" t="s">
        <v>155</v>
      </c>
      <c r="D12" s="195"/>
      <c r="E12" s="108">
        <v>470000</v>
      </c>
      <c r="F12" s="107"/>
    </row>
    <row r="13" spans="1:6" ht="16.5" customHeight="1">
      <c r="A13" s="201"/>
      <c r="B13" s="105">
        <v>43286</v>
      </c>
      <c r="C13" s="205" t="s">
        <v>156</v>
      </c>
      <c r="D13" s="195"/>
      <c r="E13" s="109">
        <v>90000</v>
      </c>
      <c r="F13" s="107"/>
    </row>
    <row r="14" spans="1:6" ht="16.5" customHeight="1">
      <c r="A14" s="201"/>
      <c r="B14" s="105">
        <v>43287</v>
      </c>
      <c r="C14" s="205" t="s">
        <v>157</v>
      </c>
      <c r="D14" s="195"/>
      <c r="E14" s="106">
        <v>84000</v>
      </c>
      <c r="F14" s="107"/>
    </row>
    <row r="15" spans="1:6" ht="16.5" customHeight="1">
      <c r="A15" s="201"/>
      <c r="B15" s="105">
        <v>43297</v>
      </c>
      <c r="C15" s="110" t="s">
        <v>158</v>
      </c>
      <c r="D15" s="111"/>
      <c r="E15" s="106">
        <v>35600</v>
      </c>
      <c r="F15" s="107"/>
    </row>
    <row r="16" spans="1:6" ht="16.5" customHeight="1">
      <c r="A16" s="201"/>
      <c r="B16" s="105">
        <v>43299</v>
      </c>
      <c r="C16" s="206" t="s">
        <v>159</v>
      </c>
      <c r="D16" s="195"/>
      <c r="E16" s="106">
        <v>63000</v>
      </c>
      <c r="F16" s="107"/>
    </row>
    <row r="17" spans="1:6" ht="16.5" customHeight="1">
      <c r="A17" s="201"/>
      <c r="B17" s="112">
        <v>43301</v>
      </c>
      <c r="C17" s="113" t="s">
        <v>160</v>
      </c>
      <c r="D17" s="113"/>
      <c r="E17" s="108">
        <v>50000</v>
      </c>
      <c r="F17" s="107"/>
    </row>
    <row r="18" spans="1:6" ht="16.5" customHeight="1">
      <c r="A18" s="201"/>
      <c r="B18" s="112">
        <v>43304</v>
      </c>
      <c r="C18" s="110" t="s">
        <v>161</v>
      </c>
      <c r="D18" s="114"/>
      <c r="E18" s="108">
        <v>125000</v>
      </c>
      <c r="F18" s="107"/>
    </row>
    <row r="19" spans="1:6" ht="16.5" customHeight="1">
      <c r="A19" s="201"/>
      <c r="B19" s="112">
        <v>43305</v>
      </c>
      <c r="C19" s="205" t="s">
        <v>162</v>
      </c>
      <c r="D19" s="195"/>
      <c r="E19" s="108">
        <v>70000</v>
      </c>
      <c r="F19" s="107"/>
    </row>
    <row r="20" spans="1:6" ht="16.5" customHeight="1">
      <c r="A20" s="201"/>
      <c r="B20" s="105">
        <v>43312</v>
      </c>
      <c r="C20" s="205" t="s">
        <v>163</v>
      </c>
      <c r="D20" s="195"/>
      <c r="E20" s="106">
        <v>260000</v>
      </c>
      <c r="F20" s="107"/>
    </row>
    <row r="21" spans="1:6" ht="16.5" customHeight="1">
      <c r="A21" s="202"/>
      <c r="B21" s="115" t="s">
        <v>12</v>
      </c>
      <c r="C21" s="196"/>
      <c r="D21" s="197"/>
      <c r="E21" s="116">
        <f>SUM(E11:E20)</f>
        <v>1317600</v>
      </c>
    </row>
    <row r="22" spans="1:6" ht="16.5" customHeight="1">
      <c r="A22" s="200" t="s">
        <v>164</v>
      </c>
      <c r="B22" s="105">
        <v>43284</v>
      </c>
      <c r="C22" s="203" t="s">
        <v>165</v>
      </c>
      <c r="D22" s="204"/>
      <c r="E22" s="109">
        <v>247000</v>
      </c>
      <c r="F22" s="107"/>
    </row>
    <row r="23" spans="1:6" ht="16.5" customHeight="1">
      <c r="A23" s="201"/>
      <c r="B23" s="105">
        <v>43285</v>
      </c>
      <c r="C23" s="203" t="s">
        <v>166</v>
      </c>
      <c r="D23" s="204"/>
      <c r="E23" s="109">
        <v>314000</v>
      </c>
      <c r="F23" s="107"/>
    </row>
    <row r="24" spans="1:6" ht="16.5" customHeight="1">
      <c r="A24" s="201"/>
      <c r="B24" s="105">
        <v>43286</v>
      </c>
      <c r="C24" s="117" t="s">
        <v>167</v>
      </c>
      <c r="D24" s="118"/>
      <c r="E24" s="109">
        <v>172250</v>
      </c>
      <c r="F24" s="107"/>
    </row>
    <row r="25" spans="1:6" ht="16.5" customHeight="1">
      <c r="A25" s="201"/>
      <c r="B25" s="105">
        <v>43290</v>
      </c>
      <c r="C25" s="117" t="s">
        <v>168</v>
      </c>
      <c r="D25" s="118"/>
      <c r="E25" s="109">
        <v>210000</v>
      </c>
      <c r="F25" s="107"/>
    </row>
    <row r="26" spans="1:6" ht="16.5" customHeight="1">
      <c r="A26" s="201"/>
      <c r="B26" s="112">
        <v>43294</v>
      </c>
      <c r="C26" s="205" t="s">
        <v>169</v>
      </c>
      <c r="D26" s="195"/>
      <c r="E26" s="108">
        <v>160000</v>
      </c>
      <c r="F26" s="107"/>
    </row>
    <row r="27" spans="1:6" ht="16.5" customHeight="1">
      <c r="A27" s="201"/>
      <c r="B27" s="112">
        <v>43297</v>
      </c>
      <c r="C27" s="206" t="s">
        <v>170</v>
      </c>
      <c r="D27" s="195"/>
      <c r="E27" s="106">
        <v>342000</v>
      </c>
      <c r="F27" s="107"/>
    </row>
    <row r="28" spans="1:6" ht="16.5" customHeight="1">
      <c r="A28" s="201"/>
      <c r="B28" s="119">
        <v>43298</v>
      </c>
      <c r="C28" s="194" t="s">
        <v>171</v>
      </c>
      <c r="D28" s="195"/>
      <c r="E28" s="108">
        <v>69400</v>
      </c>
      <c r="F28" s="107"/>
    </row>
    <row r="29" spans="1:6" ht="16.5" customHeight="1">
      <c r="A29" s="201"/>
      <c r="B29" s="119">
        <v>43298</v>
      </c>
      <c r="C29" s="120" t="s">
        <v>172</v>
      </c>
      <c r="D29" s="111"/>
      <c r="E29" s="108">
        <v>278000</v>
      </c>
      <c r="F29" s="107"/>
    </row>
    <row r="30" spans="1:6" ht="16.5" customHeight="1">
      <c r="A30" s="201"/>
      <c r="B30" s="119">
        <v>43299</v>
      </c>
      <c r="C30" s="121" t="s">
        <v>173</v>
      </c>
      <c r="D30" s="121"/>
      <c r="E30" s="108">
        <v>61000</v>
      </c>
      <c r="F30" s="107"/>
    </row>
    <row r="31" spans="1:6" ht="16.5" customHeight="1">
      <c r="A31" s="201"/>
      <c r="B31" s="119">
        <v>43300</v>
      </c>
      <c r="C31" s="194" t="s">
        <v>174</v>
      </c>
      <c r="D31" s="195"/>
      <c r="E31" s="106">
        <f>81000+70000</f>
        <v>151000</v>
      </c>
      <c r="F31" s="107"/>
    </row>
    <row r="32" spans="1:6" ht="16.5" customHeight="1">
      <c r="A32" s="201"/>
      <c r="B32" s="122">
        <v>43301</v>
      </c>
      <c r="C32" s="194" t="s">
        <v>175</v>
      </c>
      <c r="D32" s="195"/>
      <c r="E32" s="106">
        <v>226500</v>
      </c>
    </row>
    <row r="33" spans="1:6" ht="16.5" customHeight="1">
      <c r="A33" s="201"/>
      <c r="B33" s="122">
        <v>43301</v>
      </c>
      <c r="C33" s="120" t="s">
        <v>176</v>
      </c>
      <c r="D33" s="111"/>
      <c r="E33" s="108">
        <v>166000</v>
      </c>
    </row>
    <row r="34" spans="1:6" ht="16.5" customHeight="1">
      <c r="A34" s="201"/>
      <c r="B34" s="119">
        <v>43305</v>
      </c>
      <c r="C34" s="194" t="s">
        <v>177</v>
      </c>
      <c r="D34" s="195"/>
      <c r="E34" s="109">
        <v>67000</v>
      </c>
      <c r="F34" s="107"/>
    </row>
    <row r="35" spans="1:6" ht="16.5" customHeight="1">
      <c r="A35" s="201"/>
      <c r="B35" s="119">
        <v>43306</v>
      </c>
      <c r="C35" s="194" t="s">
        <v>178</v>
      </c>
      <c r="D35" s="195"/>
      <c r="E35" s="109">
        <v>80000</v>
      </c>
      <c r="F35" s="107"/>
    </row>
    <row r="36" spans="1:6" ht="16.5" customHeight="1">
      <c r="A36" s="201"/>
      <c r="B36" s="119">
        <v>43306</v>
      </c>
      <c r="C36" s="194" t="s">
        <v>179</v>
      </c>
      <c r="D36" s="195"/>
      <c r="E36" s="109">
        <v>345500</v>
      </c>
      <c r="F36" s="107"/>
    </row>
    <row r="37" spans="1:6" ht="16.5" customHeight="1">
      <c r="A37" s="201"/>
      <c r="B37" s="119">
        <v>43307</v>
      </c>
      <c r="C37" s="121" t="s">
        <v>180</v>
      </c>
      <c r="D37" s="121"/>
      <c r="E37" s="109">
        <v>33000</v>
      </c>
      <c r="F37" s="107"/>
    </row>
    <row r="38" spans="1:6" ht="16.5" customHeight="1">
      <c r="A38" s="201"/>
      <c r="B38" s="119">
        <v>43307</v>
      </c>
      <c r="C38" s="194" t="s">
        <v>181</v>
      </c>
      <c r="D38" s="195"/>
      <c r="E38" s="109">
        <v>317000</v>
      </c>
      <c r="F38" s="107"/>
    </row>
    <row r="39" spans="1:6" ht="16.5" customHeight="1">
      <c r="A39" s="201"/>
      <c r="B39" s="119">
        <v>43308</v>
      </c>
      <c r="C39" s="120" t="s">
        <v>182</v>
      </c>
      <c r="D39" s="111"/>
      <c r="E39" s="109">
        <v>73000</v>
      </c>
      <c r="F39" s="107"/>
    </row>
    <row r="40" spans="1:6" ht="16.5" customHeight="1">
      <c r="A40" s="201"/>
      <c r="B40" s="119">
        <v>43308</v>
      </c>
      <c r="C40" s="120" t="s">
        <v>183</v>
      </c>
      <c r="D40" s="111"/>
      <c r="E40" s="109">
        <v>172000</v>
      </c>
      <c r="F40" s="107"/>
    </row>
    <row r="41" spans="1:6" ht="16.5" customHeight="1">
      <c r="A41" s="201"/>
      <c r="B41" s="119">
        <v>43311</v>
      </c>
      <c r="C41" s="121" t="s">
        <v>184</v>
      </c>
      <c r="D41" s="121"/>
      <c r="E41" s="108">
        <v>232000</v>
      </c>
      <c r="F41" s="107"/>
    </row>
    <row r="42" spans="1:6" ht="16.5" customHeight="1">
      <c r="A42" s="201"/>
      <c r="B42" s="119">
        <v>43311</v>
      </c>
      <c r="C42" s="194" t="s">
        <v>185</v>
      </c>
      <c r="D42" s="195"/>
      <c r="E42" s="108">
        <v>412000</v>
      </c>
      <c r="F42" s="107"/>
    </row>
    <row r="43" spans="1:6" ht="16.5" customHeight="1">
      <c r="A43" s="201"/>
      <c r="B43" s="119">
        <v>43312</v>
      </c>
      <c r="C43" s="123" t="s">
        <v>186</v>
      </c>
      <c r="D43" s="124"/>
      <c r="E43" s="125">
        <v>342000</v>
      </c>
      <c r="F43" s="107"/>
    </row>
    <row r="44" spans="1:6" ht="16.5" customHeight="1">
      <c r="A44" s="202"/>
      <c r="B44" s="115" t="s">
        <v>12</v>
      </c>
      <c r="C44" s="196"/>
      <c r="D44" s="197"/>
      <c r="E44" s="116">
        <f>SUM(E22:E43)</f>
        <v>4470650</v>
      </c>
    </row>
    <row r="45" spans="1:6" ht="16.5" customHeight="1">
      <c r="A45" s="198" t="s">
        <v>81</v>
      </c>
      <c r="B45" s="199"/>
      <c r="C45" s="198"/>
      <c r="D45" s="199"/>
      <c r="E45" s="126">
        <f>E21+E44</f>
        <v>5788250</v>
      </c>
    </row>
    <row r="46" spans="1:6" ht="16.5" customHeight="1"/>
    <row r="47" spans="1:6" ht="16.5" customHeight="1"/>
    <row r="48" spans="1: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</sheetData>
  <mergeCells count="31">
    <mergeCell ref="C10:D10"/>
    <mergeCell ref="A1:E1"/>
    <mergeCell ref="A4:C4"/>
    <mergeCell ref="A5:C5"/>
    <mergeCell ref="A6:C6"/>
    <mergeCell ref="A7:C7"/>
    <mergeCell ref="A11:A21"/>
    <mergeCell ref="C11:D11"/>
    <mergeCell ref="C12:D12"/>
    <mergeCell ref="C13:D13"/>
    <mergeCell ref="C14:D14"/>
    <mergeCell ref="C16:D16"/>
    <mergeCell ref="C19:D19"/>
    <mergeCell ref="C20:D20"/>
    <mergeCell ref="C21:D21"/>
    <mergeCell ref="C36:D36"/>
    <mergeCell ref="C38:D38"/>
    <mergeCell ref="C42:D42"/>
    <mergeCell ref="C44:D44"/>
    <mergeCell ref="A45:B45"/>
    <mergeCell ref="C45:D45"/>
    <mergeCell ref="A22:A44"/>
    <mergeCell ref="C22:D22"/>
    <mergeCell ref="C23:D23"/>
    <mergeCell ref="C26:D26"/>
    <mergeCell ref="C27:D27"/>
    <mergeCell ref="C28:D28"/>
    <mergeCell ref="C31:D31"/>
    <mergeCell ref="C32:D32"/>
    <mergeCell ref="C34:D34"/>
    <mergeCell ref="C35:D35"/>
  </mergeCells>
  <phoneticPr fontId="3" type="noConversion"/>
  <pageMargins left="0.7" right="0.7" top="0.75" bottom="0.75" header="0" footer="0"/>
  <pageSetup paperSize="9" scale="9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1"/>
  <sheetViews>
    <sheetView workbookViewId="0">
      <selection activeCell="H14" sqref="H14"/>
    </sheetView>
  </sheetViews>
  <sheetFormatPr defaultColWidth="12.625" defaultRowHeight="15" customHeight="1"/>
  <cols>
    <col min="1" max="1" width="13.625" style="91" customWidth="1"/>
    <col min="2" max="2" width="11.375" style="91" customWidth="1"/>
    <col min="3" max="3" width="15.875" style="91" customWidth="1"/>
    <col min="4" max="4" width="15" style="91" customWidth="1"/>
    <col min="5" max="5" width="13.5" style="91" customWidth="1"/>
    <col min="6" max="26" width="7.625" style="91" customWidth="1"/>
    <col min="27" max="16384" width="12.625" style="91"/>
  </cols>
  <sheetData>
    <row r="1" spans="1:6" ht="16.5" customHeight="1">
      <c r="A1" s="209" t="s">
        <v>187</v>
      </c>
      <c r="B1" s="210"/>
      <c r="C1" s="210"/>
      <c r="D1" s="210"/>
      <c r="E1" s="211"/>
    </row>
    <row r="2" spans="1:6" ht="16.5" customHeight="1">
      <c r="A2" s="92"/>
      <c r="B2" s="93"/>
      <c r="C2" s="92"/>
      <c r="D2" s="92"/>
      <c r="E2" s="92"/>
    </row>
    <row r="3" spans="1:6" ht="16.5" customHeight="1">
      <c r="A3" s="94" t="s">
        <v>0</v>
      </c>
      <c r="B3" s="93"/>
      <c r="C3" s="92"/>
      <c r="D3" s="92"/>
      <c r="E3" s="95" t="s">
        <v>1</v>
      </c>
    </row>
    <row r="4" spans="1:6" ht="16.5" customHeight="1">
      <c r="A4" s="208" t="s">
        <v>2</v>
      </c>
      <c r="B4" s="210"/>
      <c r="C4" s="212"/>
      <c r="D4" s="96" t="s">
        <v>3</v>
      </c>
      <c r="E4" s="97" t="s">
        <v>4</v>
      </c>
    </row>
    <row r="5" spans="1:6" ht="16.5" customHeight="1">
      <c r="A5" s="213" t="s">
        <v>107</v>
      </c>
      <c r="B5" s="214"/>
      <c r="C5" s="215"/>
      <c r="D5" s="98">
        <v>12</v>
      </c>
      <c r="E5" s="99">
        <f>E23</f>
        <v>980980</v>
      </c>
    </row>
    <row r="6" spans="1:6" ht="16.5" customHeight="1">
      <c r="A6" s="194" t="s">
        <v>5</v>
      </c>
      <c r="B6" s="216"/>
      <c r="C6" s="217"/>
      <c r="D6" s="100">
        <v>19</v>
      </c>
      <c r="E6" s="101">
        <f>E43</f>
        <v>3408000</v>
      </c>
    </row>
    <row r="7" spans="1:6" ht="16.5" customHeight="1">
      <c r="A7" s="198" t="s">
        <v>6</v>
      </c>
      <c r="B7" s="210"/>
      <c r="C7" s="212"/>
      <c r="D7" s="102">
        <f t="shared" ref="D7:E7" si="0">D5+D6</f>
        <v>31</v>
      </c>
      <c r="E7" s="103">
        <f t="shared" si="0"/>
        <v>4388980</v>
      </c>
    </row>
    <row r="8" spans="1:6" ht="16.5" customHeight="1">
      <c r="A8" s="92"/>
      <c r="B8" s="93"/>
      <c r="C8" s="92"/>
      <c r="D8" s="92"/>
      <c r="E8" s="92"/>
    </row>
    <row r="9" spans="1:6" ht="16.5" customHeight="1">
      <c r="A9" s="94" t="s">
        <v>7</v>
      </c>
      <c r="B9" s="93"/>
      <c r="C9" s="92"/>
      <c r="D9" s="92"/>
      <c r="E9" s="92"/>
    </row>
    <row r="10" spans="1:6" ht="16.5" customHeight="1">
      <c r="A10" s="104" t="s">
        <v>8</v>
      </c>
      <c r="B10" s="104" t="s">
        <v>9</v>
      </c>
      <c r="C10" s="208" t="s">
        <v>10</v>
      </c>
      <c r="D10" s="199"/>
      <c r="E10" s="104" t="s">
        <v>11</v>
      </c>
    </row>
    <row r="11" spans="1:6" ht="16.5" customHeight="1">
      <c r="A11" s="207" t="s">
        <v>153</v>
      </c>
      <c r="B11" s="122">
        <v>43314</v>
      </c>
      <c r="C11" s="194" t="s">
        <v>163</v>
      </c>
      <c r="D11" s="195"/>
      <c r="E11" s="106">
        <v>94000</v>
      </c>
      <c r="F11" s="107"/>
    </row>
    <row r="12" spans="1:6" ht="16.5" customHeight="1">
      <c r="A12" s="201"/>
      <c r="B12" s="122">
        <v>43313</v>
      </c>
      <c r="C12" s="127" t="s">
        <v>188</v>
      </c>
      <c r="D12" s="127"/>
      <c r="E12" s="106">
        <v>37000</v>
      </c>
      <c r="F12" s="107"/>
    </row>
    <row r="13" spans="1:6" ht="16.5" customHeight="1">
      <c r="A13" s="201"/>
      <c r="B13" s="122">
        <v>43315</v>
      </c>
      <c r="C13" s="218" t="s">
        <v>189</v>
      </c>
      <c r="D13" s="195"/>
      <c r="E13" s="106">
        <v>60000</v>
      </c>
      <c r="F13" s="107"/>
    </row>
    <row r="14" spans="1:6" ht="16.5" customHeight="1">
      <c r="A14" s="201"/>
      <c r="B14" s="122">
        <v>43315</v>
      </c>
      <c r="C14" s="194" t="s">
        <v>190</v>
      </c>
      <c r="D14" s="195"/>
      <c r="E14" s="109">
        <f>42000+40500</f>
        <v>82500</v>
      </c>
      <c r="F14" s="107"/>
    </row>
    <row r="15" spans="1:6" ht="16.5" customHeight="1">
      <c r="A15" s="201"/>
      <c r="B15" s="119">
        <v>43318</v>
      </c>
      <c r="C15" s="194" t="s">
        <v>190</v>
      </c>
      <c r="D15" s="195"/>
      <c r="E15" s="109">
        <v>65280</v>
      </c>
      <c r="F15" s="107"/>
    </row>
    <row r="16" spans="1:6" ht="16.5" customHeight="1">
      <c r="A16" s="201"/>
      <c r="B16" s="119">
        <v>43319</v>
      </c>
      <c r="C16" s="194" t="s">
        <v>191</v>
      </c>
      <c r="D16" s="195"/>
      <c r="E16" s="109">
        <v>36000</v>
      </c>
      <c r="F16" s="107"/>
    </row>
    <row r="17" spans="1:6" ht="16.5" customHeight="1">
      <c r="A17" s="201"/>
      <c r="B17" s="119">
        <v>43328</v>
      </c>
      <c r="C17" s="194" t="s">
        <v>192</v>
      </c>
      <c r="D17" s="195"/>
      <c r="E17" s="109">
        <v>49000</v>
      </c>
      <c r="F17" s="107"/>
    </row>
    <row r="18" spans="1:6" ht="16.5" customHeight="1">
      <c r="A18" s="201"/>
      <c r="B18" s="119">
        <v>43332</v>
      </c>
      <c r="C18" s="121" t="s">
        <v>193</v>
      </c>
      <c r="D18" s="121"/>
      <c r="E18" s="109">
        <f>70000+82200</f>
        <v>152200</v>
      </c>
      <c r="F18" s="107"/>
    </row>
    <row r="19" spans="1:6" ht="16.5" customHeight="1">
      <c r="A19" s="201"/>
      <c r="B19" s="119">
        <v>43333</v>
      </c>
      <c r="C19" s="194" t="s">
        <v>193</v>
      </c>
      <c r="D19" s="195"/>
      <c r="E19" s="109">
        <v>155000</v>
      </c>
      <c r="F19" s="107"/>
    </row>
    <row r="20" spans="1:6" ht="16.5" customHeight="1">
      <c r="A20" s="201"/>
      <c r="B20" s="119">
        <v>43339</v>
      </c>
      <c r="C20" s="194" t="s">
        <v>194</v>
      </c>
      <c r="D20" s="195"/>
      <c r="E20" s="109">
        <v>110000</v>
      </c>
      <c r="F20" s="107"/>
    </row>
    <row r="21" spans="1:6" ht="16.5" customHeight="1">
      <c r="A21" s="201"/>
      <c r="B21" s="119">
        <v>43341</v>
      </c>
      <c r="C21" s="194" t="s">
        <v>195</v>
      </c>
      <c r="D21" s="195"/>
      <c r="E21" s="109">
        <v>70000</v>
      </c>
      <c r="F21" s="107"/>
    </row>
    <row r="22" spans="1:6" ht="16.5" customHeight="1">
      <c r="A22" s="201"/>
      <c r="B22" s="119">
        <v>43342</v>
      </c>
      <c r="C22" s="218" t="s">
        <v>196</v>
      </c>
      <c r="D22" s="195"/>
      <c r="E22" s="106">
        <v>70000</v>
      </c>
    </row>
    <row r="23" spans="1:6" ht="16.5" customHeight="1">
      <c r="A23" s="202"/>
      <c r="B23" s="115" t="s">
        <v>12</v>
      </c>
      <c r="C23" s="196"/>
      <c r="D23" s="197"/>
      <c r="E23" s="116">
        <f>SUM(E11:E22)</f>
        <v>980980</v>
      </c>
    </row>
    <row r="24" spans="1:6" ht="16.5" customHeight="1">
      <c r="A24" s="200" t="s">
        <v>164</v>
      </c>
      <c r="B24" s="122">
        <v>43314</v>
      </c>
      <c r="C24" s="213" t="s">
        <v>197</v>
      </c>
      <c r="D24" s="204"/>
      <c r="E24" s="128">
        <v>106000</v>
      </c>
      <c r="F24" s="107"/>
    </row>
    <row r="25" spans="1:6" ht="16.5" customHeight="1">
      <c r="A25" s="201"/>
      <c r="B25" s="122">
        <v>43315</v>
      </c>
      <c r="C25" s="194" t="s">
        <v>198</v>
      </c>
      <c r="D25" s="195"/>
      <c r="E25" s="109">
        <v>262000</v>
      </c>
      <c r="F25" s="107"/>
    </row>
    <row r="26" spans="1:6" ht="16.5" customHeight="1">
      <c r="A26" s="201"/>
      <c r="B26" s="122">
        <v>43315</v>
      </c>
      <c r="C26" s="120" t="s">
        <v>199</v>
      </c>
      <c r="D26" s="111"/>
      <c r="E26" s="109">
        <v>73000</v>
      </c>
      <c r="F26" s="107"/>
    </row>
    <row r="27" spans="1:6" ht="16.5" customHeight="1">
      <c r="A27" s="201"/>
      <c r="B27" s="122">
        <v>43319</v>
      </c>
      <c r="C27" s="120" t="s">
        <v>200</v>
      </c>
      <c r="D27" s="111"/>
      <c r="E27" s="109">
        <v>115000</v>
      </c>
      <c r="F27" s="107"/>
    </row>
    <row r="28" spans="1:6" ht="16.5" customHeight="1">
      <c r="A28" s="201"/>
      <c r="B28" s="119">
        <v>43320</v>
      </c>
      <c r="C28" s="121" t="s">
        <v>201</v>
      </c>
      <c r="D28" s="121"/>
      <c r="E28" s="108">
        <v>280000</v>
      </c>
      <c r="F28" s="107"/>
    </row>
    <row r="29" spans="1:6" ht="16.5" customHeight="1">
      <c r="A29" s="201"/>
      <c r="B29" s="119">
        <v>43329</v>
      </c>
      <c r="C29" s="194" t="s">
        <v>202</v>
      </c>
      <c r="D29" s="195"/>
      <c r="E29" s="108">
        <v>150000</v>
      </c>
      <c r="F29" s="107"/>
    </row>
    <row r="30" spans="1:6" ht="16.5" customHeight="1">
      <c r="A30" s="201"/>
      <c r="B30" s="119">
        <v>43332</v>
      </c>
      <c r="C30" s="194" t="s">
        <v>203</v>
      </c>
      <c r="D30" s="195"/>
      <c r="E30" s="106">
        <v>86000</v>
      </c>
      <c r="F30" s="107"/>
    </row>
    <row r="31" spans="1:6" ht="16.5" customHeight="1">
      <c r="A31" s="201"/>
      <c r="B31" s="119">
        <v>43333</v>
      </c>
      <c r="C31" s="120" t="s">
        <v>204</v>
      </c>
      <c r="D31" s="111"/>
      <c r="E31" s="108">
        <v>168000</v>
      </c>
      <c r="F31" s="107"/>
    </row>
    <row r="32" spans="1:6" ht="16.5" customHeight="1">
      <c r="A32" s="201"/>
      <c r="B32" s="119">
        <v>43333</v>
      </c>
      <c r="C32" s="120" t="s">
        <v>205</v>
      </c>
      <c r="D32" s="111"/>
      <c r="E32" s="108">
        <v>160000</v>
      </c>
      <c r="F32" s="107"/>
    </row>
    <row r="33" spans="1:6" ht="16.5" customHeight="1">
      <c r="A33" s="201"/>
      <c r="B33" s="119">
        <v>43334</v>
      </c>
      <c r="C33" s="194" t="s">
        <v>206</v>
      </c>
      <c r="D33" s="195"/>
      <c r="E33" s="109">
        <v>176000</v>
      </c>
      <c r="F33" s="107"/>
    </row>
    <row r="34" spans="1:6" ht="16.5" customHeight="1">
      <c r="A34" s="201"/>
      <c r="B34" s="119">
        <v>43335</v>
      </c>
      <c r="C34" s="194" t="s">
        <v>207</v>
      </c>
      <c r="D34" s="195"/>
      <c r="E34" s="106">
        <v>240000</v>
      </c>
      <c r="F34" s="107"/>
    </row>
    <row r="35" spans="1:6" ht="16.5" customHeight="1">
      <c r="A35" s="201"/>
      <c r="B35" s="119">
        <v>43336</v>
      </c>
      <c r="C35" s="121" t="s">
        <v>208</v>
      </c>
      <c r="D35" s="121"/>
      <c r="E35" s="106">
        <v>243000</v>
      </c>
      <c r="F35" s="107"/>
    </row>
    <row r="36" spans="1:6" ht="16.5" customHeight="1">
      <c r="A36" s="201"/>
      <c r="B36" s="119">
        <v>43336</v>
      </c>
      <c r="C36" s="120" t="s">
        <v>209</v>
      </c>
      <c r="D36" s="129"/>
      <c r="E36" s="106">
        <v>234000</v>
      </c>
      <c r="F36" s="107"/>
    </row>
    <row r="37" spans="1:6" ht="16.5" customHeight="1">
      <c r="A37" s="201"/>
      <c r="B37" s="119">
        <v>43339</v>
      </c>
      <c r="C37" s="194" t="s">
        <v>210</v>
      </c>
      <c r="D37" s="195"/>
      <c r="E37" s="106">
        <v>76000</v>
      </c>
      <c r="F37" s="107"/>
    </row>
    <row r="38" spans="1:6" ht="16.5" customHeight="1">
      <c r="A38" s="201"/>
      <c r="B38" s="119">
        <v>43340</v>
      </c>
      <c r="C38" s="120" t="s">
        <v>211</v>
      </c>
      <c r="D38" s="111"/>
      <c r="E38" s="108">
        <v>270000</v>
      </c>
      <c r="F38" s="107"/>
    </row>
    <row r="39" spans="1:6" ht="16.5" customHeight="1">
      <c r="A39" s="201"/>
      <c r="B39" s="119">
        <v>43340</v>
      </c>
      <c r="C39" s="120" t="s">
        <v>212</v>
      </c>
      <c r="D39" s="111"/>
      <c r="E39" s="108">
        <v>399000</v>
      </c>
      <c r="F39" s="107"/>
    </row>
    <row r="40" spans="1:6" ht="16.5" customHeight="1">
      <c r="A40" s="201"/>
      <c r="B40" s="119">
        <v>43341</v>
      </c>
      <c r="C40" s="194" t="s">
        <v>213</v>
      </c>
      <c r="D40" s="195"/>
      <c r="E40" s="109">
        <v>60000</v>
      </c>
      <c r="F40" s="107"/>
    </row>
    <row r="41" spans="1:6" ht="16.5" customHeight="1">
      <c r="A41" s="201"/>
      <c r="B41" s="119">
        <v>43343</v>
      </c>
      <c r="C41" s="194" t="s">
        <v>214</v>
      </c>
      <c r="D41" s="195"/>
      <c r="E41" s="109">
        <v>215000</v>
      </c>
      <c r="F41" s="107"/>
    </row>
    <row r="42" spans="1:6" ht="16.5" customHeight="1">
      <c r="A42" s="201"/>
      <c r="B42" s="119">
        <v>43343</v>
      </c>
      <c r="C42" s="194" t="s">
        <v>215</v>
      </c>
      <c r="D42" s="195"/>
      <c r="E42" s="109">
        <v>95000</v>
      </c>
    </row>
    <row r="43" spans="1:6" ht="16.5" customHeight="1">
      <c r="A43" s="202"/>
      <c r="B43" s="115" t="s">
        <v>12</v>
      </c>
      <c r="C43" s="196"/>
      <c r="D43" s="197"/>
      <c r="E43" s="116">
        <f>SUM(E24:E42)</f>
        <v>3408000</v>
      </c>
    </row>
    <row r="44" spans="1:6" ht="16.5" customHeight="1">
      <c r="A44" s="198" t="s">
        <v>81</v>
      </c>
      <c r="B44" s="199"/>
      <c r="C44" s="198"/>
      <c r="D44" s="199"/>
      <c r="E44" s="126">
        <f>E23+E43</f>
        <v>4388980</v>
      </c>
    </row>
    <row r="45" spans="1:6" ht="16.5" customHeight="1"/>
    <row r="46" spans="1:6" ht="16.5" customHeight="1"/>
    <row r="47" spans="1:6" ht="16.5" customHeight="1"/>
    <row r="48" spans="1: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</sheetData>
  <mergeCells count="32">
    <mergeCell ref="C17:D17"/>
    <mergeCell ref="C19:D19"/>
    <mergeCell ref="C20:D20"/>
    <mergeCell ref="C21:D21"/>
    <mergeCell ref="A1:E1"/>
    <mergeCell ref="A4:C4"/>
    <mergeCell ref="A5:C5"/>
    <mergeCell ref="A6:C6"/>
    <mergeCell ref="A7:C7"/>
    <mergeCell ref="C10:D10"/>
    <mergeCell ref="C22:D22"/>
    <mergeCell ref="C23:D23"/>
    <mergeCell ref="A24:A43"/>
    <mergeCell ref="C24:D24"/>
    <mergeCell ref="C25:D25"/>
    <mergeCell ref="C29:D29"/>
    <mergeCell ref="C30:D30"/>
    <mergeCell ref="C33:D33"/>
    <mergeCell ref="C34:D34"/>
    <mergeCell ref="C37:D37"/>
    <mergeCell ref="A11:A23"/>
    <mergeCell ref="C11:D11"/>
    <mergeCell ref="C13:D13"/>
    <mergeCell ref="C14:D14"/>
    <mergeCell ref="C15:D15"/>
    <mergeCell ref="C16:D16"/>
    <mergeCell ref="C40:D40"/>
    <mergeCell ref="C41:D41"/>
    <mergeCell ref="C42:D42"/>
    <mergeCell ref="C43:D43"/>
    <mergeCell ref="A44:B44"/>
    <mergeCell ref="C44:D44"/>
  </mergeCells>
  <phoneticPr fontId="3" type="noConversion"/>
  <pageMargins left="0.7" right="0.7" top="0.75" bottom="0.75" header="0" footer="0"/>
  <pageSetup paperSize="9" scale="9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6"/>
  <sheetViews>
    <sheetView topLeftCell="A16" workbookViewId="0">
      <selection activeCell="C43" sqref="C43:D43"/>
    </sheetView>
  </sheetViews>
  <sheetFormatPr defaultColWidth="12.625" defaultRowHeight="15" customHeight="1"/>
  <cols>
    <col min="1" max="1" width="13.625" style="91" customWidth="1"/>
    <col min="2" max="2" width="11.375" style="91" customWidth="1"/>
    <col min="3" max="3" width="37.125" style="91" bestFit="1" customWidth="1"/>
    <col min="4" max="4" width="7.5" style="91" bestFit="1" customWidth="1"/>
    <col min="5" max="5" width="13.5" style="91" customWidth="1"/>
    <col min="6" max="26" width="7.625" style="91" customWidth="1"/>
    <col min="27" max="16384" width="12.625" style="91"/>
  </cols>
  <sheetData>
    <row r="1" spans="1:6" ht="16.5" customHeight="1">
      <c r="A1" s="209" t="s">
        <v>216</v>
      </c>
      <c r="B1" s="210"/>
      <c r="C1" s="210"/>
      <c r="D1" s="210"/>
      <c r="E1" s="211"/>
    </row>
    <row r="2" spans="1:6" ht="16.5" customHeight="1">
      <c r="A2" s="92"/>
      <c r="B2" s="93"/>
      <c r="C2" s="92"/>
      <c r="D2" s="92"/>
      <c r="E2" s="92"/>
    </row>
    <row r="3" spans="1:6" ht="16.5" customHeight="1">
      <c r="A3" s="94" t="s">
        <v>0</v>
      </c>
      <c r="B3" s="93"/>
      <c r="C3" s="92"/>
      <c r="D3" s="92"/>
      <c r="E3" s="95" t="s">
        <v>1</v>
      </c>
    </row>
    <row r="4" spans="1:6" ht="16.5" customHeight="1">
      <c r="A4" s="208" t="s">
        <v>2</v>
      </c>
      <c r="B4" s="210"/>
      <c r="C4" s="212"/>
      <c r="D4" s="96" t="s">
        <v>3</v>
      </c>
      <c r="E4" s="97" t="s">
        <v>4</v>
      </c>
    </row>
    <row r="5" spans="1:6" ht="16.5" customHeight="1">
      <c r="A5" s="213" t="s">
        <v>107</v>
      </c>
      <c r="B5" s="214"/>
      <c r="C5" s="215"/>
      <c r="D5" s="98">
        <v>15</v>
      </c>
      <c r="E5" s="99">
        <f>E26</f>
        <v>1122900</v>
      </c>
    </row>
    <row r="6" spans="1:6" ht="16.5" customHeight="1">
      <c r="A6" s="194" t="s">
        <v>5</v>
      </c>
      <c r="B6" s="216"/>
      <c r="C6" s="217"/>
      <c r="D6" s="100">
        <v>17</v>
      </c>
      <c r="E6" s="101">
        <f>E44</f>
        <v>4108700</v>
      </c>
    </row>
    <row r="7" spans="1:6" ht="16.5" customHeight="1">
      <c r="A7" s="198" t="s">
        <v>6</v>
      </c>
      <c r="B7" s="210"/>
      <c r="C7" s="212"/>
      <c r="D7" s="102">
        <f t="shared" ref="D7:E7" si="0">D5+D6</f>
        <v>32</v>
      </c>
      <c r="E7" s="103">
        <f t="shared" si="0"/>
        <v>5231600</v>
      </c>
    </row>
    <row r="8" spans="1:6" ht="16.5" customHeight="1">
      <c r="A8" s="92"/>
      <c r="B8" s="93"/>
      <c r="C8" s="92"/>
      <c r="D8" s="92"/>
      <c r="E8" s="92"/>
    </row>
    <row r="9" spans="1:6" ht="16.5" customHeight="1">
      <c r="A9" s="94" t="s">
        <v>7</v>
      </c>
      <c r="B9" s="93"/>
      <c r="C9" s="92"/>
      <c r="D9" s="92"/>
      <c r="E9" s="92"/>
    </row>
    <row r="10" spans="1:6" ht="16.5" customHeight="1">
      <c r="A10" s="104" t="s">
        <v>8</v>
      </c>
      <c r="B10" s="104" t="s">
        <v>9</v>
      </c>
      <c r="C10" s="208" t="s">
        <v>10</v>
      </c>
      <c r="D10" s="199"/>
      <c r="E10" s="104" t="s">
        <v>11</v>
      </c>
    </row>
    <row r="11" spans="1:6" ht="16.5" customHeight="1">
      <c r="A11" s="130"/>
      <c r="B11" s="131">
        <v>43346</v>
      </c>
      <c r="C11" s="222" t="s">
        <v>217</v>
      </c>
      <c r="D11" s="223"/>
      <c r="E11" s="132">
        <v>80000</v>
      </c>
      <c r="F11" s="107"/>
    </row>
    <row r="12" spans="1:6" ht="16.5" customHeight="1">
      <c r="A12" s="133"/>
      <c r="B12" s="131">
        <v>43347</v>
      </c>
      <c r="C12" s="224" t="s">
        <v>218</v>
      </c>
      <c r="D12" s="225"/>
      <c r="E12" s="134">
        <v>50000</v>
      </c>
      <c r="F12" s="107"/>
    </row>
    <row r="13" spans="1:6" ht="16.5" customHeight="1">
      <c r="A13" s="207" t="s">
        <v>153</v>
      </c>
      <c r="B13" s="122">
        <v>43348</v>
      </c>
      <c r="C13" s="194" t="s">
        <v>219</v>
      </c>
      <c r="D13" s="195"/>
      <c r="E13" s="109">
        <v>73000</v>
      </c>
      <c r="F13" s="107"/>
    </row>
    <row r="14" spans="1:6" ht="16.5" customHeight="1">
      <c r="A14" s="201"/>
      <c r="B14" s="122">
        <v>43348</v>
      </c>
      <c r="C14" s="194" t="s">
        <v>220</v>
      </c>
      <c r="D14" s="195"/>
      <c r="E14" s="106">
        <v>70000</v>
      </c>
      <c r="F14" s="107"/>
    </row>
    <row r="15" spans="1:6" ht="16.5" customHeight="1">
      <c r="A15" s="201"/>
      <c r="B15" s="122">
        <v>43349</v>
      </c>
      <c r="C15" s="194" t="s">
        <v>221</v>
      </c>
      <c r="D15" s="221"/>
      <c r="E15" s="106">
        <v>51900</v>
      </c>
      <c r="F15" s="107"/>
    </row>
    <row r="16" spans="1:6" ht="16.5" customHeight="1">
      <c r="A16" s="201"/>
      <c r="B16" s="122">
        <v>43349</v>
      </c>
      <c r="C16" s="194" t="s">
        <v>222</v>
      </c>
      <c r="D16" s="221"/>
      <c r="E16" s="106">
        <v>61000</v>
      </c>
      <c r="F16" s="107"/>
    </row>
    <row r="17" spans="1:6" ht="16.5" customHeight="1">
      <c r="A17" s="201"/>
      <c r="B17" s="122">
        <v>43350</v>
      </c>
      <c r="C17" s="194" t="s">
        <v>223</v>
      </c>
      <c r="D17" s="221"/>
      <c r="E17" s="106">
        <v>63000</v>
      </c>
      <c r="F17" s="107"/>
    </row>
    <row r="18" spans="1:6" ht="16.5" customHeight="1">
      <c r="A18" s="201"/>
      <c r="B18" s="122">
        <v>43354</v>
      </c>
      <c r="C18" s="218" t="s">
        <v>224</v>
      </c>
      <c r="D18" s="195"/>
      <c r="E18" s="106">
        <v>68000</v>
      </c>
      <c r="F18" s="107"/>
    </row>
    <row r="19" spans="1:6" ht="16.5" customHeight="1">
      <c r="A19" s="201"/>
      <c r="B19" s="122">
        <v>43354</v>
      </c>
      <c r="C19" s="194" t="s">
        <v>225</v>
      </c>
      <c r="D19" s="195"/>
      <c r="E19" s="109">
        <v>60000</v>
      </c>
      <c r="F19" s="107"/>
    </row>
    <row r="20" spans="1:6" ht="16.5" customHeight="1">
      <c r="A20" s="201"/>
      <c r="B20" s="122">
        <v>43354</v>
      </c>
      <c r="C20" s="194" t="s">
        <v>226</v>
      </c>
      <c r="D20" s="195"/>
      <c r="E20" s="106">
        <v>90000</v>
      </c>
      <c r="F20" s="107"/>
    </row>
    <row r="21" spans="1:6" ht="16.5" customHeight="1">
      <c r="A21" s="201"/>
      <c r="B21" s="122">
        <v>43355</v>
      </c>
      <c r="C21" s="218" t="s">
        <v>227</v>
      </c>
      <c r="D21" s="195"/>
      <c r="E21" s="106">
        <v>85000</v>
      </c>
      <c r="F21" s="107"/>
    </row>
    <row r="22" spans="1:6" ht="16.5" customHeight="1">
      <c r="A22" s="201"/>
      <c r="B22" s="122">
        <v>43357</v>
      </c>
      <c r="C22" s="194" t="s">
        <v>228</v>
      </c>
      <c r="D22" s="195"/>
      <c r="E22" s="106">
        <v>87000</v>
      </c>
      <c r="F22" s="107"/>
    </row>
    <row r="23" spans="1:6" ht="16.5" customHeight="1">
      <c r="A23" s="201"/>
      <c r="B23" s="122">
        <v>43362</v>
      </c>
      <c r="C23" s="120" t="s">
        <v>229</v>
      </c>
      <c r="D23" s="111"/>
      <c r="E23" s="106">
        <v>49000</v>
      </c>
      <c r="F23" s="107"/>
    </row>
    <row r="24" spans="1:6" ht="16.5" customHeight="1">
      <c r="A24" s="201"/>
      <c r="B24" s="122">
        <v>43363</v>
      </c>
      <c r="C24" s="194" t="s">
        <v>230</v>
      </c>
      <c r="D24" s="195"/>
      <c r="E24" s="106">
        <v>165000</v>
      </c>
      <c r="F24" s="107"/>
    </row>
    <row r="25" spans="1:6" ht="16.5" customHeight="1">
      <c r="A25" s="201"/>
      <c r="B25" s="122">
        <v>43370</v>
      </c>
      <c r="C25" s="194" t="s">
        <v>231</v>
      </c>
      <c r="D25" s="195"/>
      <c r="E25" s="128">
        <v>70000</v>
      </c>
    </row>
    <row r="26" spans="1:6" ht="16.5" customHeight="1">
      <c r="A26" s="202"/>
      <c r="B26" s="115" t="s">
        <v>12</v>
      </c>
      <c r="C26" s="196"/>
      <c r="D26" s="197"/>
      <c r="E26" s="116">
        <f>SUM(E11:E25)</f>
        <v>1122900</v>
      </c>
    </row>
    <row r="27" spans="1:6" ht="16.5" customHeight="1">
      <c r="A27" s="200" t="s">
        <v>164</v>
      </c>
      <c r="B27" s="135">
        <v>43346</v>
      </c>
      <c r="C27" s="219" t="s">
        <v>232</v>
      </c>
      <c r="D27" s="220"/>
      <c r="E27" s="128">
        <v>210000</v>
      </c>
      <c r="F27" s="107"/>
    </row>
    <row r="28" spans="1:6" ht="16.5" customHeight="1">
      <c r="A28" s="201"/>
      <c r="B28" s="122">
        <v>43346</v>
      </c>
      <c r="C28" s="213" t="s">
        <v>233</v>
      </c>
      <c r="D28" s="204"/>
      <c r="E28" s="128">
        <v>423000</v>
      </c>
      <c r="F28" s="107"/>
    </row>
    <row r="29" spans="1:6" ht="16.5" customHeight="1">
      <c r="A29" s="201"/>
      <c r="B29" s="122">
        <v>43347</v>
      </c>
      <c r="C29" s="107" t="s">
        <v>234</v>
      </c>
      <c r="E29" s="128">
        <v>139000</v>
      </c>
      <c r="F29" s="107"/>
    </row>
    <row r="30" spans="1:6" ht="16.5" customHeight="1">
      <c r="A30" s="201"/>
      <c r="B30" s="122">
        <v>43348</v>
      </c>
      <c r="C30" s="107" t="s">
        <v>235</v>
      </c>
      <c r="E30" s="128">
        <v>280000</v>
      </c>
      <c r="F30" s="107"/>
    </row>
    <row r="31" spans="1:6" ht="16.5" customHeight="1">
      <c r="A31" s="201"/>
      <c r="B31" s="122">
        <v>43350</v>
      </c>
      <c r="C31" s="107" t="s">
        <v>236</v>
      </c>
      <c r="E31" s="128">
        <v>60000</v>
      </c>
      <c r="F31" s="107"/>
    </row>
    <row r="32" spans="1:6" ht="16.5" customHeight="1">
      <c r="A32" s="201"/>
      <c r="B32" s="122">
        <v>43353</v>
      </c>
      <c r="C32" s="194" t="s">
        <v>237</v>
      </c>
      <c r="D32" s="195"/>
      <c r="E32" s="128">
        <v>183000</v>
      </c>
      <c r="F32" s="107"/>
    </row>
    <row r="33" spans="1:6" ht="16.5" customHeight="1">
      <c r="A33" s="201"/>
      <c r="B33" s="122">
        <v>43354</v>
      </c>
      <c r="C33" s="194" t="s">
        <v>238</v>
      </c>
      <c r="D33" s="221"/>
      <c r="E33" s="128">
        <v>487000</v>
      </c>
      <c r="F33" s="107"/>
    </row>
    <row r="34" spans="1:6" ht="16.5" customHeight="1">
      <c r="A34" s="201"/>
      <c r="B34" s="122">
        <v>43356</v>
      </c>
      <c r="C34" s="194" t="s">
        <v>239</v>
      </c>
      <c r="D34" s="195"/>
      <c r="E34" s="128">
        <v>108000</v>
      </c>
      <c r="F34" s="107"/>
    </row>
    <row r="35" spans="1:6" ht="16.5" customHeight="1">
      <c r="A35" s="201"/>
      <c r="B35" s="122">
        <v>43356</v>
      </c>
      <c r="C35" s="120" t="s">
        <v>240</v>
      </c>
      <c r="D35" s="111"/>
      <c r="E35" s="128">
        <v>108700</v>
      </c>
      <c r="F35" s="107"/>
    </row>
    <row r="36" spans="1:6" ht="16.5" customHeight="1">
      <c r="A36" s="201"/>
      <c r="B36" s="122">
        <v>43357</v>
      </c>
      <c r="C36" s="120" t="s">
        <v>241</v>
      </c>
      <c r="D36" s="111"/>
      <c r="E36" s="128">
        <v>206000</v>
      </c>
      <c r="F36" s="107"/>
    </row>
    <row r="37" spans="1:6" ht="16.5" customHeight="1">
      <c r="A37" s="201"/>
      <c r="B37" s="122">
        <v>43360</v>
      </c>
      <c r="C37" s="120" t="s">
        <v>242</v>
      </c>
      <c r="D37" s="111"/>
      <c r="E37" s="128">
        <v>159000</v>
      </c>
      <c r="F37" s="107"/>
    </row>
    <row r="38" spans="1:6" ht="16.5" customHeight="1">
      <c r="A38" s="201"/>
      <c r="B38" s="122">
        <v>43361</v>
      </c>
      <c r="C38" s="120" t="s">
        <v>243</v>
      </c>
      <c r="D38" s="111"/>
      <c r="E38" s="128">
        <v>315000</v>
      </c>
      <c r="F38" s="107"/>
    </row>
    <row r="39" spans="1:6" ht="16.5" customHeight="1">
      <c r="A39" s="201"/>
      <c r="B39" s="122">
        <v>43361</v>
      </c>
      <c r="C39" s="194" t="s">
        <v>244</v>
      </c>
      <c r="D39" s="195"/>
      <c r="E39" s="128">
        <v>290000</v>
      </c>
      <c r="F39" s="107"/>
    </row>
    <row r="40" spans="1:6" ht="16.5" customHeight="1">
      <c r="A40" s="201"/>
      <c r="B40" s="122">
        <v>43362</v>
      </c>
      <c r="C40" s="120" t="s">
        <v>245</v>
      </c>
      <c r="D40" s="111"/>
      <c r="E40" s="128">
        <v>490000</v>
      </c>
      <c r="F40" s="107"/>
    </row>
    <row r="41" spans="1:6" ht="16.5" customHeight="1">
      <c r="A41" s="201"/>
      <c r="B41" s="122">
        <v>43363</v>
      </c>
      <c r="C41" s="120" t="s">
        <v>246</v>
      </c>
      <c r="D41" s="111"/>
      <c r="E41" s="128">
        <v>236000</v>
      </c>
      <c r="F41" s="107"/>
    </row>
    <row r="42" spans="1:6" ht="16.5" customHeight="1">
      <c r="A42" s="201"/>
      <c r="B42" s="122">
        <v>43364</v>
      </c>
      <c r="C42" s="120" t="s">
        <v>247</v>
      </c>
      <c r="D42" s="111"/>
      <c r="E42" s="128">
        <v>237000</v>
      </c>
      <c r="F42" s="107"/>
    </row>
    <row r="43" spans="1:6" ht="16.5" customHeight="1">
      <c r="A43" s="201"/>
      <c r="B43" s="122">
        <v>43370</v>
      </c>
      <c r="C43" s="194" t="s">
        <v>248</v>
      </c>
      <c r="D43" s="195"/>
      <c r="E43" s="128">
        <v>177000</v>
      </c>
    </row>
    <row r="44" spans="1:6" ht="16.5" customHeight="1">
      <c r="A44" s="202"/>
      <c r="B44" s="115" t="s">
        <v>12</v>
      </c>
      <c r="C44" s="196"/>
      <c r="D44" s="197"/>
      <c r="E44" s="116">
        <f>SUM(E27:E43)</f>
        <v>4108700</v>
      </c>
    </row>
    <row r="45" spans="1:6" ht="16.5" customHeight="1">
      <c r="A45" s="198" t="s">
        <v>81</v>
      </c>
      <c r="B45" s="199"/>
      <c r="C45" s="198"/>
      <c r="D45" s="199"/>
      <c r="E45" s="126">
        <f>E26+E44</f>
        <v>5231600</v>
      </c>
    </row>
    <row r="46" spans="1:6" ht="16.5" customHeight="1"/>
    <row r="47" spans="1:6" ht="16.5" customHeight="1"/>
    <row r="48" spans="1: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</sheetData>
  <mergeCells count="33">
    <mergeCell ref="C10:D10"/>
    <mergeCell ref="A1:E1"/>
    <mergeCell ref="A4:C4"/>
    <mergeCell ref="A5:C5"/>
    <mergeCell ref="A6:C6"/>
    <mergeCell ref="A7:C7"/>
    <mergeCell ref="C26:D26"/>
    <mergeCell ref="C11:D11"/>
    <mergeCell ref="C12:D12"/>
    <mergeCell ref="A13:A26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4:D24"/>
    <mergeCell ref="C25:D25"/>
    <mergeCell ref="A45:B45"/>
    <mergeCell ref="C45:D45"/>
    <mergeCell ref="A27:A44"/>
    <mergeCell ref="C27:D27"/>
    <mergeCell ref="C28:D28"/>
    <mergeCell ref="C32:D32"/>
    <mergeCell ref="C33:D33"/>
    <mergeCell ref="C34:D34"/>
    <mergeCell ref="C39:D39"/>
    <mergeCell ref="C43:D43"/>
    <mergeCell ref="C44:D44"/>
  </mergeCells>
  <phoneticPr fontId="3" type="noConversion"/>
  <pageMargins left="0.7" right="0.7" top="0.75" bottom="0.75" header="0" footer="0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5</vt:i4>
      </vt:variant>
    </vt:vector>
  </HeadingPairs>
  <TitlesOfParts>
    <vt:vector size="14" baseType="lpstr">
      <vt:lpstr>장관 7월</vt:lpstr>
      <vt:lpstr>장관 8월</vt:lpstr>
      <vt:lpstr>장관 9월</vt:lpstr>
      <vt:lpstr>본부장 7월</vt:lpstr>
      <vt:lpstr>본부장 8월</vt:lpstr>
      <vt:lpstr>본부장 9월</vt:lpstr>
      <vt:lpstr>차관 7월</vt:lpstr>
      <vt:lpstr>차관 8월</vt:lpstr>
      <vt:lpstr>차관 9월</vt:lpstr>
      <vt:lpstr>'본부장 7월'!Print_Area</vt:lpstr>
      <vt:lpstr>'본부장 8월'!Print_Area</vt:lpstr>
      <vt:lpstr>'본부장 9월'!Print_Area</vt:lpstr>
      <vt:lpstr>'장관 7월'!Print_Area</vt:lpstr>
      <vt:lpstr>'장관 8월'!Print_Area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2018-10-01T11:21:50Z</cp:lastPrinted>
  <dcterms:created xsi:type="dcterms:W3CDTF">2017-10-25T02:24:25Z</dcterms:created>
  <dcterms:modified xsi:type="dcterms:W3CDTF">2018-10-23T01:12:12Z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