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장관 1월" sheetId="4" r:id="rId1"/>
    <sheet name="장관 2월" sheetId="1" r:id="rId2"/>
    <sheet name="장관 3월" sheetId="2" r:id="rId3"/>
    <sheet name="1차관 1월" sheetId="5" r:id="rId4"/>
    <sheet name="1차관2월" sheetId="6" r:id="rId5"/>
    <sheet name="1차관 3월" sheetId="7" r:id="rId6"/>
    <sheet name="2차관 1월" sheetId="8" r:id="rId7"/>
    <sheet name="2차관 2월" sheetId="9" r:id="rId8"/>
    <sheet name="2차관 3월" sheetId="10" r:id="rId9"/>
  </sheets>
  <calcPr calcId="124519"/>
</workbook>
</file>

<file path=xl/calcChain.xml><?xml version="1.0" encoding="utf-8"?>
<calcChain xmlns="http://schemas.openxmlformats.org/spreadsheetml/2006/main">
  <c r="E35" i="10"/>
  <c r="E8" s="1"/>
  <c r="E33"/>
  <c r="E26"/>
  <c r="E20"/>
  <c r="E36" s="1"/>
  <c r="D9"/>
  <c r="D8"/>
  <c r="E7"/>
  <c r="D7"/>
  <c r="E6"/>
  <c r="D6"/>
  <c r="E5"/>
  <c r="E9" s="1"/>
  <c r="D5"/>
  <c r="E35" i="9"/>
  <c r="E33"/>
  <c r="E7" s="1"/>
  <c r="E23"/>
  <c r="E18"/>
  <c r="E5" s="1"/>
  <c r="D9"/>
  <c r="E8"/>
  <c r="D8"/>
  <c r="D7"/>
  <c r="E6"/>
  <c r="D6"/>
  <c r="D5"/>
  <c r="E33" i="8"/>
  <c r="E30"/>
  <c r="E23"/>
  <c r="E6" s="1"/>
  <c r="E18"/>
  <c r="E5" s="1"/>
  <c r="D9"/>
  <c r="E8"/>
  <c r="D8"/>
  <c r="E7"/>
  <c r="D7"/>
  <c r="D6"/>
  <c r="D5"/>
  <c r="E9" l="1"/>
  <c r="E9" i="9"/>
  <c r="E34" i="8"/>
  <c r="E36" i="9"/>
  <c r="E32" i="7" l="1"/>
  <c r="E31"/>
  <c r="E30"/>
  <c r="E19"/>
  <c r="E14"/>
  <c r="E9"/>
  <c r="D9"/>
  <c r="E30" i="6"/>
  <c r="E29"/>
  <c r="E28"/>
  <c r="E18"/>
  <c r="E14"/>
  <c r="E9"/>
  <c r="D9"/>
  <c r="E35" i="5"/>
  <c r="E34"/>
  <c r="E36" s="1"/>
  <c r="E33"/>
  <c r="E20"/>
  <c r="E15"/>
  <c r="E9"/>
  <c r="D9"/>
  <c r="E33" i="7" l="1"/>
  <c r="E31" i="6"/>
  <c r="E32" s="1"/>
  <c r="E37" i="5"/>
  <c r="E34" i="7"/>
  <c r="E40" i="1"/>
  <c r="E33"/>
  <c r="E21"/>
  <c r="E30" i="4"/>
  <c r="E23" i="2"/>
  <c r="E32"/>
  <c r="E17"/>
  <c r="E8" i="4"/>
  <c r="E27"/>
  <c r="E7" s="1"/>
  <c r="E22"/>
  <c r="E6" s="1"/>
  <c r="E16"/>
  <c r="E5" s="1"/>
  <c r="D9"/>
  <c r="D8"/>
  <c r="D7"/>
  <c r="D6"/>
  <c r="D5"/>
  <c r="E29" i="2"/>
  <c r="E9" i="4" l="1"/>
  <c r="E31"/>
  <c r="E8" i="2" l="1"/>
  <c r="E7"/>
  <c r="E6"/>
  <c r="E5"/>
  <c r="D9"/>
  <c r="D8"/>
  <c r="D7"/>
  <c r="D6"/>
  <c r="D5"/>
  <c r="E43" i="1"/>
  <c r="E8" s="1"/>
  <c r="E7"/>
  <c r="E6"/>
  <c r="E5"/>
  <c r="D9"/>
  <c r="D8"/>
  <c r="D7"/>
  <c r="D6"/>
  <c r="D5"/>
  <c r="E9" i="2" l="1"/>
  <c r="E33"/>
  <c r="E9" i="1"/>
  <c r="E44"/>
</calcChain>
</file>

<file path=xl/sharedStrings.xml><?xml version="1.0" encoding="utf-8"?>
<sst xmlns="http://schemas.openxmlformats.org/spreadsheetml/2006/main" count="464" uniqueCount="218">
  <si>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</si>
  <si>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</si>
  <si>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</si>
  <si>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</si>
  <si>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</si>
  <si>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</si>
  <si>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</si>
  <si>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</si>
  <si>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</si>
  <si>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</si>
  <si>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</si>
  <si>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</si>
  <si>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사용내역</t>
    <phoneticPr fontId="4" type="noConversion"/>
  </si>
  <si>
    <t>소계</t>
    <phoneticPr fontId="4" type="noConversion"/>
  </si>
  <si>
    <t>6건</t>
    <phoneticPr fontId="4" type="noConversion"/>
  </si>
  <si>
    <t>위문·격려 및 직원 사기 진작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</si>
  <si>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</si>
  <si>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</si>
  <si>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</si>
  <si>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</si>
  <si>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</si>
  <si>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</si>
  <si>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통상 현안 격무부서 격려만찬</t>
    <phoneticPr fontId="3" type="noConversion"/>
  </si>
  <si>
    <t>4건</t>
    <phoneticPr fontId="4" type="noConversion"/>
  </si>
  <si>
    <t>16건</t>
    <phoneticPr fontId="4" type="noConversion"/>
  </si>
  <si>
    <t>국정과제 추진 유관기관 협의</t>
    <phoneticPr fontId="4" type="noConversion"/>
  </si>
  <si>
    <t>통상실 격무직원 격려만찬</t>
    <phoneticPr fontId="3" type="noConversion"/>
  </si>
  <si>
    <t>11건</t>
    <phoneticPr fontId="4" type="noConversion"/>
  </si>
  <si>
    <t>장관 '14년 1월 업추비 집행내역</t>
    <phoneticPr fontId="4" type="noConversion"/>
  </si>
  <si>
    <t>장관 '14년 3월 업추비 집행내역</t>
    <phoneticPr fontId="4" type="noConversion"/>
  </si>
  <si>
    <t>장관 '14년 2월 업추비 집행내역</t>
    <phoneticPr fontId="4" type="noConversion"/>
  </si>
  <si>
    <t>주요정책 추진 점검회의</t>
    <phoneticPr fontId="4" type="noConversion"/>
  </si>
  <si>
    <t>언론사 간부 오찬협의</t>
    <phoneticPr fontId="4" type="noConversion"/>
  </si>
  <si>
    <t>언론사 간부진 만찬</t>
    <phoneticPr fontId="3" type="noConversion"/>
  </si>
  <si>
    <t>세종청사 이전팀 격려</t>
    <phoneticPr fontId="4" type="noConversion"/>
  </si>
  <si>
    <t>해외순방 성과 점검회의</t>
    <phoneticPr fontId="3" type="noConversion"/>
  </si>
  <si>
    <t>세종 전통시장 상인 간담회</t>
    <phoneticPr fontId="4" type="noConversion"/>
  </si>
  <si>
    <t>에너지 현안 점검회의</t>
    <phoneticPr fontId="3" type="noConversion"/>
  </si>
  <si>
    <t>에너지 현안 부서 격려만찬</t>
    <phoneticPr fontId="3" type="noConversion"/>
  </si>
  <si>
    <t>3건</t>
    <phoneticPr fontId="4" type="noConversion"/>
  </si>
  <si>
    <t>2014-2월</t>
    <phoneticPr fontId="4" type="noConversion"/>
  </si>
  <si>
    <t>비서실 격려오찬</t>
    <phoneticPr fontId="4" type="noConversion"/>
  </si>
  <si>
    <t>현안 간부직원 격려오찬</t>
    <phoneticPr fontId="3" type="noConversion"/>
  </si>
  <si>
    <t>업무보고 담당관 격려만찬</t>
    <phoneticPr fontId="3" type="noConversion"/>
  </si>
  <si>
    <t>동북아오일허브 유관기관 간담회</t>
    <phoneticPr fontId="3" type="noConversion"/>
  </si>
  <si>
    <t>국회대기팀 격려 만찬</t>
    <phoneticPr fontId="4" type="noConversion"/>
  </si>
  <si>
    <t>2014-3월</t>
    <phoneticPr fontId="4" type="noConversion"/>
  </si>
  <si>
    <t>27건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</si>
  <si>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</si>
  <si>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</si>
  <si>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</si>
  <si>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</si>
  <si>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</si>
  <si>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</si>
  <si>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1건</t>
    <phoneticPr fontId="4" type="noConversion"/>
  </si>
  <si>
    <t>② 대민·대유관기관 업무협의 및 간담회 등</t>
    <phoneticPr fontId="4" type="noConversion"/>
  </si>
  <si>
    <t>4건</t>
    <phoneticPr fontId="4" type="noConversion"/>
  </si>
  <si>
    <t>③ 위문·격려 및 직원 사기 진작</t>
    <phoneticPr fontId="4" type="noConversion"/>
  </si>
  <si>
    <t>10건</t>
    <phoneticPr fontId="4" type="noConversion"/>
  </si>
  <si>
    <t>④ 장관실 운영 등 기타경비</t>
    <phoneticPr fontId="4" type="noConversion"/>
  </si>
  <si>
    <t>2건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</si>
  <si>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</si>
  <si>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</si>
  <si>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</si>
  <si>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</si>
  <si>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</si>
  <si>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</si>
  <si>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</si>
  <si>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소계</t>
    <phoneticPr fontId="4" type="noConversion"/>
  </si>
  <si>
    <t>위문·격려 및 직원 사기 진작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</si>
  <si>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</si>
  <si>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</si>
  <si>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</si>
  <si>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</si>
  <si>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17건</t>
    <phoneticPr fontId="4" type="noConversion"/>
  </si>
  <si>
    <t>9건</t>
    <phoneticPr fontId="4" type="noConversion"/>
  </si>
  <si>
    <t>유관기관 업무협의</t>
    <phoneticPr fontId="4" type="noConversion"/>
  </si>
  <si>
    <t>2014-3월</t>
    <phoneticPr fontId="4" type="noConversion"/>
  </si>
  <si>
    <t>2차관 '14년 1월 업추비 집행내역</t>
    <phoneticPr fontId="4" type="noConversion"/>
  </si>
  <si>
    <t>④ 차관실 운영 등 기타경비</t>
    <phoneticPr fontId="4" type="noConversion"/>
  </si>
  <si>
    <t>주요정책
추진관련
회의 행사 등</t>
    <phoneticPr fontId="4" type="noConversion"/>
  </si>
  <si>
    <t>통상에너지 실무전문가 간담회</t>
    <phoneticPr fontId="4" type="noConversion"/>
  </si>
  <si>
    <t>통상전문가 간담회</t>
    <phoneticPr fontId="3" type="noConversion"/>
  </si>
  <si>
    <t>에너지 전문가 간담회</t>
    <phoneticPr fontId="3" type="noConversion"/>
  </si>
  <si>
    <t>정책보좌관 간담회</t>
    <phoneticPr fontId="3" type="noConversion"/>
  </si>
  <si>
    <t>통상에너지현안점검회의</t>
    <phoneticPr fontId="3" type="noConversion"/>
  </si>
  <si>
    <t>5건</t>
    <phoneticPr fontId="4" type="noConversion"/>
  </si>
  <si>
    <t>5건</t>
    <phoneticPr fontId="4" type="noConversion"/>
  </si>
  <si>
    <t>국회보좌진 업무협의</t>
    <phoneticPr fontId="4" type="noConversion"/>
  </si>
  <si>
    <t>국회업무협의</t>
    <phoneticPr fontId="4" type="noConversion"/>
  </si>
  <si>
    <t>유관기관 업무협의</t>
    <phoneticPr fontId="4" type="noConversion"/>
  </si>
  <si>
    <t>총리실 업무협의</t>
    <phoneticPr fontId="4" type="noConversion"/>
  </si>
  <si>
    <t>통상실 격무직원 격려오찬</t>
    <phoneticPr fontId="4" type="noConversion"/>
  </si>
  <si>
    <t>2차관실 실서무 격려오찬</t>
    <phoneticPr fontId="4" type="noConversion"/>
  </si>
  <si>
    <t>에기본 관계직원 격려오찬</t>
    <phoneticPr fontId="4" type="noConversion"/>
  </si>
  <si>
    <t>비서실 격려만찬</t>
    <phoneticPr fontId="4" type="noConversion"/>
  </si>
  <si>
    <t>자원실 격무직원 격려오찬</t>
    <phoneticPr fontId="4" type="noConversion"/>
  </si>
  <si>
    <t>2014-01월</t>
    <phoneticPr fontId="3" type="noConversion"/>
  </si>
  <si>
    <t>경조사 화환</t>
    <phoneticPr fontId="3" type="noConversion"/>
  </si>
  <si>
    <t>6건</t>
    <phoneticPr fontId="4" type="noConversion"/>
  </si>
  <si>
    <t>2014-01월</t>
    <phoneticPr fontId="4" type="noConversion"/>
  </si>
  <si>
    <t>17건</t>
    <phoneticPr fontId="4" type="noConversion"/>
  </si>
  <si>
    <t>2차관 '14년 2월 업추비 집행내역</t>
    <phoneticPr fontId="4" type="noConversion"/>
  </si>
  <si>
    <t>국회 만찬간담회</t>
    <phoneticPr fontId="4" type="noConversion"/>
  </si>
  <si>
    <t>출입기자 오찬간담회</t>
    <phoneticPr fontId="3" type="noConversion"/>
  </si>
  <si>
    <t>업무보고 전문가 간담회</t>
    <phoneticPr fontId="3" type="noConversion"/>
  </si>
  <si>
    <t>주요언론사 만찬간담회</t>
    <phoneticPr fontId="3" type="noConversion"/>
  </si>
  <si>
    <t>업무보고 관련 업무협의</t>
    <phoneticPr fontId="4" type="noConversion"/>
  </si>
  <si>
    <t>에너지전문가 업무협의</t>
    <phoneticPr fontId="4" type="noConversion"/>
  </si>
  <si>
    <t>실무직원 격려</t>
    <phoneticPr fontId="4" type="noConversion"/>
  </si>
  <si>
    <t>에너지산업국 과장급 오찬</t>
    <phoneticPr fontId="4" type="noConversion"/>
  </si>
  <si>
    <t>파견직원 격려오찬</t>
    <phoneticPr fontId="4" type="noConversion"/>
  </si>
  <si>
    <t>통상실 간부격려오찬</t>
    <phoneticPr fontId="4" type="noConversion"/>
  </si>
  <si>
    <t>초임과장 격려만찬</t>
    <phoneticPr fontId="4" type="noConversion"/>
  </si>
  <si>
    <t>자원실 격려오찬</t>
    <phoneticPr fontId="3" type="noConversion"/>
  </si>
  <si>
    <t>통상격무직원 격려</t>
    <phoneticPr fontId="4" type="noConversion"/>
  </si>
  <si>
    <t>국회업무직원 격려</t>
    <phoneticPr fontId="3" type="noConversion"/>
  </si>
  <si>
    <t>2014-02월</t>
    <phoneticPr fontId="3" type="noConversion"/>
  </si>
  <si>
    <t>9건</t>
    <phoneticPr fontId="4" type="noConversion"/>
  </si>
  <si>
    <t>2014-02월</t>
    <phoneticPr fontId="4" type="noConversion"/>
  </si>
  <si>
    <t>1건</t>
    <phoneticPr fontId="4" type="noConversion"/>
  </si>
  <si>
    <t>19건</t>
    <phoneticPr fontId="4" type="noConversion"/>
  </si>
  <si>
    <t>2차관 '14년 3월 업추비 집행내역</t>
    <phoneticPr fontId="4" type="noConversion"/>
  </si>
  <si>
    <t>통상전문가 간담회</t>
    <phoneticPr fontId="4" type="noConversion"/>
  </si>
  <si>
    <t>통상에너지 현안점검회의</t>
    <phoneticPr fontId="4" type="noConversion"/>
  </si>
  <si>
    <t>에너지전문가 간담회</t>
    <phoneticPr fontId="3" type="noConversion"/>
  </si>
  <si>
    <t>언론사 오찬 간담회</t>
    <phoneticPr fontId="3" type="noConversion"/>
  </si>
  <si>
    <t>7건</t>
    <phoneticPr fontId="4" type="noConversion"/>
  </si>
  <si>
    <t>유관기관 업무협의(에너지)</t>
    <phoneticPr fontId="3" type="noConversion"/>
  </si>
  <si>
    <t>주요언론사 업무협의</t>
    <phoneticPr fontId="4" type="noConversion"/>
  </si>
  <si>
    <t>유관기관 업무협의(원자력)</t>
    <phoneticPr fontId="4" type="noConversion"/>
  </si>
  <si>
    <t>유관기관 업무협의(지속가능)</t>
    <phoneticPr fontId="4" type="noConversion"/>
  </si>
  <si>
    <t>1차관실 정책과장 격려오찬</t>
    <phoneticPr fontId="4" type="noConversion"/>
  </si>
  <si>
    <t>자원실 과장 격려오찬</t>
    <phoneticPr fontId="4" type="noConversion"/>
  </si>
  <si>
    <t>격무직원 격려오찬</t>
    <phoneticPr fontId="4" type="noConversion"/>
  </si>
  <si>
    <t>기조실 직원격려</t>
    <phoneticPr fontId="4" type="noConversion"/>
  </si>
  <si>
    <t>통상실 실무직원 격려 만찬</t>
    <phoneticPr fontId="3" type="noConversion"/>
  </si>
  <si>
    <t>2013-3월</t>
    <phoneticPr fontId="4" type="noConversion"/>
  </si>
  <si>
    <t>사용일자</t>
    <phoneticPr fontId="4" type="noConversion"/>
  </si>
  <si>
    <t>금액</t>
    <phoneticPr fontId="4" type="noConversion"/>
  </si>
  <si>
    <t>국정현안 유관기관 협의</t>
    <phoneticPr fontId="4" type="noConversion"/>
  </si>
  <si>
    <t>2014-1월</t>
    <phoneticPr fontId="4" type="noConversion"/>
  </si>
  <si>
    <t>장관실 운영등 기타 경비</t>
    <phoneticPr fontId="4" type="noConversion"/>
  </si>
  <si>
    <t>14건</t>
    <phoneticPr fontId="4" type="noConversion"/>
  </si>
  <si>
    <t>차관실 운영등 기타 경비</t>
    <phoneticPr fontId="4" type="noConversion"/>
  </si>
  <si>
    <t>수출투자 점검회의</t>
    <phoneticPr fontId="4" type="noConversion"/>
  </si>
  <si>
    <t>업무현안 점검 간부만찬</t>
    <phoneticPr fontId="4" type="noConversion"/>
  </si>
  <si>
    <t>실장급 정책현안점검회의</t>
    <phoneticPr fontId="3" type="noConversion"/>
  </si>
  <si>
    <t>창의산업 정책 간담회</t>
    <phoneticPr fontId="3" type="noConversion"/>
  </si>
  <si>
    <t>출입기자단 오찬간담회</t>
    <phoneticPr fontId="4" type="noConversion"/>
  </si>
  <si>
    <t>경제지 기자단 만찬</t>
    <phoneticPr fontId="4" type="noConversion"/>
  </si>
  <si>
    <t>언론사 편집국장 오찬</t>
    <phoneticPr fontId="4" type="noConversion"/>
  </si>
  <si>
    <t>주한 일본기업 간담회</t>
    <phoneticPr fontId="3" type="noConversion"/>
  </si>
  <si>
    <t>통상특위 의원 오찬</t>
    <phoneticPr fontId="4" type="noConversion"/>
  </si>
  <si>
    <t>통상현안 부서 격려오찬</t>
    <phoneticPr fontId="3" type="noConversion"/>
  </si>
  <si>
    <t>업무보고/에너지 현안 부서 격려만찬</t>
    <phoneticPr fontId="4" type="noConversion"/>
  </si>
  <si>
    <t>무투회의 준비팀 격려오찬</t>
    <phoneticPr fontId="3" type="noConversion"/>
  </si>
  <si>
    <t>독일출장팀 격려 만찬</t>
    <phoneticPr fontId="3" type="noConversion"/>
  </si>
  <si>
    <t>경조사 화환</t>
    <phoneticPr fontId="4" type="noConversion"/>
  </si>
  <si>
    <t>장관실 운영등 기타 경비</t>
    <phoneticPr fontId="4" type="noConversion"/>
  </si>
  <si>
    <t>정책현안점검 간부회의</t>
    <phoneticPr fontId="4" type="noConversion"/>
  </si>
  <si>
    <t>통상현안 점검회의</t>
    <phoneticPr fontId="4" type="noConversion"/>
  </si>
  <si>
    <t>정책방향 수립 회의</t>
    <phoneticPr fontId="4" type="noConversion"/>
  </si>
  <si>
    <t>경제정책 방향 관계부처회의</t>
    <phoneticPr fontId="4" type="noConversion"/>
  </si>
  <si>
    <t>업무정책 방향 점검회의</t>
    <phoneticPr fontId="4" type="noConversion"/>
  </si>
  <si>
    <t>현안점검 간부회의</t>
    <phoneticPr fontId="3" type="noConversion"/>
  </si>
  <si>
    <t>업무보고 참석자 간담회</t>
    <phoneticPr fontId="3" type="noConversion"/>
  </si>
  <si>
    <t>8건</t>
    <phoneticPr fontId="4" type="noConversion"/>
  </si>
  <si>
    <t>산업위 위원 만찬</t>
    <phoneticPr fontId="4" type="noConversion"/>
  </si>
  <si>
    <t>언론사 간부진 만찬</t>
    <phoneticPr fontId="4" type="noConversion"/>
  </si>
  <si>
    <t>언론사 대표 오찬</t>
    <phoneticPr fontId="4" type="noConversion"/>
  </si>
  <si>
    <t>산업위 여당위원 만찬</t>
    <phoneticPr fontId="4" type="noConversion"/>
  </si>
  <si>
    <t>산업위 야당위원 만찬</t>
    <phoneticPr fontId="4" type="noConversion"/>
  </si>
  <si>
    <t>여당 의원 현안 협의 만찬</t>
    <phoneticPr fontId="4" type="noConversion"/>
  </si>
  <si>
    <t>산업위 위원 오찬</t>
    <phoneticPr fontId="3" type="noConversion"/>
  </si>
  <si>
    <t>국정 현안 유관기관 협의</t>
    <phoneticPr fontId="4" type="noConversion"/>
  </si>
  <si>
    <r>
      <t>대민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대유관기관업무협의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및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간담회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등</t>
    </r>
    <phoneticPr fontId="4" type="noConversion"/>
  </si>
  <si>
    <r>
      <t>대민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대유관기관업무협의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및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간담회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등</t>
    </r>
    <phoneticPr fontId="4" type="noConversion"/>
  </si>
  <si>
    <t>무역정책 관련 브레인스토밍 회의</t>
    <phoneticPr fontId="4" type="noConversion"/>
  </si>
  <si>
    <t>국회 업무협의</t>
    <phoneticPr fontId="4" type="noConversion"/>
  </si>
  <si>
    <t>격무직원 격려 만찬</t>
    <phoneticPr fontId="4" type="noConversion"/>
  </si>
  <si>
    <t>정책 자문관 격려 오찬</t>
    <phoneticPr fontId="4" type="noConversion"/>
  </si>
  <si>
    <t>격무직원 격려 오찬</t>
    <phoneticPr fontId="4" type="noConversion"/>
  </si>
  <si>
    <t>전보/승진직원 격려 오찬</t>
    <phoneticPr fontId="4" type="noConversion"/>
  </si>
  <si>
    <t>세종 이주직원 격려 만찬</t>
    <phoneticPr fontId="4" type="noConversion"/>
  </si>
  <si>
    <t>청사이전 준비직원 격려 오찬</t>
    <phoneticPr fontId="4" type="noConversion"/>
  </si>
  <si>
    <t>국회 업무 담당직원 격려 오찬</t>
    <phoneticPr fontId="4" type="noConversion"/>
  </si>
  <si>
    <t>부처 업무보고 준비직원 격려 만찬</t>
    <phoneticPr fontId="4" type="noConversion"/>
  </si>
  <si>
    <t>차관실 운영등 기타 경비</t>
    <phoneticPr fontId="4" type="noConversion"/>
  </si>
  <si>
    <t>투자정책 관련 브레인스토밍 회의</t>
    <phoneticPr fontId="4" type="noConversion"/>
  </si>
  <si>
    <t>출입기자단 만찬</t>
    <phoneticPr fontId="4" type="noConversion"/>
  </si>
  <si>
    <t>정책홍보 관련 협의</t>
    <phoneticPr fontId="4" type="noConversion"/>
  </si>
  <si>
    <t>중기청 업무협의</t>
    <phoneticPr fontId="4" type="noConversion"/>
  </si>
  <si>
    <t>비서실 직원 격려 오찬</t>
    <phoneticPr fontId="4" type="noConversion"/>
  </si>
  <si>
    <t>장차관 비서실 격려 오찬</t>
    <phoneticPr fontId="4" type="noConversion"/>
  </si>
  <si>
    <t>무역투자진흥회의 준비직원 격려 오찬</t>
    <phoneticPr fontId="4" type="noConversion"/>
  </si>
  <si>
    <t>에너지자원실 정책과장 격려 오찬</t>
    <phoneticPr fontId="4" type="noConversion"/>
  </si>
  <si>
    <t>신규발령 국과장 격려 오찬</t>
    <phoneticPr fontId="4" type="noConversion"/>
  </si>
  <si>
    <t>비서설 직원 격려 오찬</t>
    <phoneticPr fontId="4" type="noConversion"/>
  </si>
  <si>
    <t>신규발령 국장 격려 오찬</t>
    <phoneticPr fontId="4" type="noConversion"/>
  </si>
  <si>
    <t>1급 격려 오찬</t>
    <phoneticPr fontId="4" type="noConversion"/>
  </si>
  <si>
    <t>10건</t>
    <phoneticPr fontId="4" type="noConversion"/>
  </si>
  <si>
    <t>산업정책 관련 브레인스토밍 회의</t>
    <phoneticPr fontId="4" type="noConversion"/>
  </si>
  <si>
    <t>외청 업무협의</t>
    <phoneticPr fontId="4" type="noConversion"/>
  </si>
  <si>
    <t>유관부처 업무협의</t>
    <phoneticPr fontId="4" type="noConversion"/>
  </si>
  <si>
    <t>언론사 업무협의 만찬</t>
    <phoneticPr fontId="4" type="noConversion"/>
  </si>
  <si>
    <t>비서실 직원 격려 만찬</t>
    <phoneticPr fontId="4" type="noConversion"/>
  </si>
  <si>
    <t>국회 직원 격려 오찬</t>
    <phoneticPr fontId="4" type="noConversion"/>
  </si>
  <si>
    <t>비서실 격려 오찬</t>
    <phoneticPr fontId="4" type="noConversion"/>
  </si>
  <si>
    <t>지역위 파견 직원 격려 오찬</t>
    <phoneticPr fontId="4" type="noConversion"/>
  </si>
  <si>
    <t>출입기자단 오찬</t>
    <phoneticPr fontId="4" type="noConversion"/>
  </si>
  <si>
    <t>외부파견 직원 격려 오찬</t>
    <phoneticPr fontId="4" type="noConversion"/>
  </si>
  <si>
    <t>세종시 이주직원 격려 만찬</t>
    <phoneticPr fontId="4" type="noConversion"/>
  </si>
  <si>
    <t>해외 주재관 파견 직원 격려 오찬</t>
    <phoneticPr fontId="4" type="noConversion"/>
  </si>
  <si>
    <t>승진직원 축하 오찬</t>
    <phoneticPr fontId="4" type="noConversion"/>
  </si>
  <si>
    <t>1차관 '14년 1월 업추비 집행내역</t>
    <phoneticPr fontId="4" type="noConversion"/>
  </si>
  <si>
    <t>1차관 '14년 2월 업추비 집행내역</t>
    <phoneticPr fontId="4" type="noConversion"/>
  </si>
  <si>
    <t>1차관 '14년 3월 업추비 집행내역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</si>
</sst>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Arial"/>
      <family val="2"/>
    </font>
    <font>
      <sz val="10"/>
      <name val="돋움체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75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horizontal="center" vertical="center"/>
    </xf>
    <xf numFmtId="41" fontId="6" fillId="0" borderId="10" xfId="1" applyNumberFormat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12" xfId="1" applyFont="1" applyBorder="1" applyAlignment="1">
      <alignment horizontal="center" vertical="center"/>
    </xf>
    <xf numFmtId="0" fontId="6" fillId="0" borderId="12" xfId="1" applyFont="1" applyBorder="1" applyAlignment="1">
      <alignment vertical="center"/>
    </xf>
    <xf numFmtId="0" fontId="6" fillId="0" borderId="13" xfId="1" applyFont="1" applyBorder="1" applyAlignment="1">
      <alignment horizontal="center" vertical="center"/>
    </xf>
    <xf numFmtId="41" fontId="6" fillId="0" borderId="14" xfId="1" applyNumberFormat="1" applyFont="1" applyBorder="1" applyAlignment="1">
      <alignment vertical="center"/>
    </xf>
    <xf numFmtId="0" fontId="6" fillId="0" borderId="18" xfId="1" applyFont="1" applyBorder="1" applyAlignment="1">
      <alignment horizontal="center" vertical="center"/>
    </xf>
    <xf numFmtId="41" fontId="6" fillId="0" borderId="19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41" fontId="8" fillId="0" borderId="6" xfId="1" applyNumberFormat="1" applyFont="1" applyBorder="1" applyAlignment="1">
      <alignment vertical="center"/>
    </xf>
    <xf numFmtId="0" fontId="6" fillId="2" borderId="20" xfId="1" applyFont="1" applyFill="1" applyBorder="1" applyAlignment="1">
      <alignment horizontal="center" vertical="center"/>
    </xf>
    <xf numFmtId="14" fontId="6" fillId="0" borderId="23" xfId="1" applyNumberFormat="1" applyFont="1" applyFill="1" applyBorder="1" applyAlignment="1">
      <alignment horizontal="center" vertical="center"/>
    </xf>
    <xf numFmtId="176" fontId="6" fillId="0" borderId="23" xfId="1" applyNumberFormat="1" applyFont="1" applyFill="1" applyBorder="1" applyAlignment="1">
      <alignment horizontal="right" vertical="center"/>
    </xf>
    <xf numFmtId="14" fontId="6" fillId="0" borderId="25" xfId="3" applyNumberFormat="1" applyFont="1" applyFill="1" applyBorder="1" applyAlignment="1">
      <alignment horizontal="center" vertical="center"/>
    </xf>
    <xf numFmtId="41" fontId="6" fillId="0" borderId="25" xfId="4" applyFont="1" applyFill="1" applyBorder="1" applyAlignment="1">
      <alignment vertical="center"/>
    </xf>
    <xf numFmtId="0" fontId="8" fillId="0" borderId="28" xfId="5" applyFont="1" applyFill="1" applyBorder="1" applyAlignment="1">
      <alignment horizontal="center" vertical="center"/>
    </xf>
    <xf numFmtId="41" fontId="8" fillId="0" borderId="28" xfId="1" applyNumberFormat="1" applyFont="1" applyFill="1" applyBorder="1" applyAlignment="1">
      <alignment vertical="center"/>
    </xf>
    <xf numFmtId="14" fontId="6" fillId="0" borderId="30" xfId="5" applyNumberFormat="1" applyFont="1" applyFill="1" applyBorder="1" applyAlignment="1">
      <alignment horizontal="center" vertical="center"/>
    </xf>
    <xf numFmtId="41" fontId="6" fillId="0" borderId="30" xfId="1" applyNumberFormat="1" applyFont="1" applyFill="1" applyBorder="1" applyAlignment="1">
      <alignment vertical="center"/>
    </xf>
    <xf numFmtId="14" fontId="6" fillId="0" borderId="30" xfId="3" applyNumberFormat="1" applyFont="1" applyFill="1" applyBorder="1" applyAlignment="1">
      <alignment horizontal="center" vertical="center"/>
    </xf>
    <xf numFmtId="41" fontId="6" fillId="0" borderId="30" xfId="4" applyFont="1" applyFill="1" applyBorder="1" applyAlignment="1">
      <alignment vertical="center"/>
    </xf>
    <xf numFmtId="0" fontId="8" fillId="0" borderId="28" xfId="1" applyFont="1" applyFill="1" applyBorder="1" applyAlignment="1">
      <alignment horizontal="center" vertical="center"/>
    </xf>
    <xf numFmtId="14" fontId="6" fillId="0" borderId="30" xfId="1" applyNumberFormat="1" applyFont="1" applyFill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41" fontId="8" fillId="0" borderId="28" xfId="1" applyNumberFormat="1" applyFont="1" applyBorder="1" applyAlignment="1">
      <alignment vertical="center"/>
    </xf>
    <xf numFmtId="41" fontId="8" fillId="0" borderId="20" xfId="1" applyNumberFormat="1" applyFont="1" applyBorder="1" applyAlignment="1">
      <alignment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6" fillId="0" borderId="31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6" fillId="0" borderId="11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/>
    </xf>
    <xf numFmtId="0" fontId="8" fillId="0" borderId="15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left" vertical="center"/>
    </xf>
    <xf numFmtId="0" fontId="5" fillId="0" borderId="26" xfId="2" applyBorder="1" applyAlignment="1">
      <alignment horizontal="left" vertical="center"/>
    </xf>
    <xf numFmtId="0" fontId="6" fillId="0" borderId="26" xfId="3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7" xfId="5" applyFont="1" applyFill="1" applyBorder="1" applyAlignment="1">
      <alignment horizontal="left" vertical="center"/>
    </xf>
    <xf numFmtId="0" fontId="6" fillId="0" borderId="24" xfId="5" applyFont="1" applyFill="1" applyBorder="1" applyAlignment="1">
      <alignment horizontal="left" vertical="center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5" fillId="0" borderId="27" xfId="2" applyBorder="1" applyAlignment="1">
      <alignment horizontal="center" vertical="center"/>
    </xf>
    <xf numFmtId="0" fontId="8" fillId="0" borderId="15" xfId="5" applyFont="1" applyFill="1" applyBorder="1" applyAlignment="1">
      <alignment horizontal="center" vertical="center"/>
    </xf>
    <xf numFmtId="0" fontId="8" fillId="0" borderId="29" xfId="5" applyFont="1" applyFill="1" applyBorder="1" applyAlignment="1">
      <alignment horizontal="center" vertical="center"/>
    </xf>
    <xf numFmtId="0" fontId="5" fillId="0" borderId="23" xfId="2" applyBorder="1" applyAlignment="1">
      <alignment horizontal="center" vertical="center"/>
    </xf>
    <xf numFmtId="0" fontId="5" fillId="0" borderId="23" xfId="2" applyBorder="1" applyAlignment="1">
      <alignment horizontal="center" vertical="center" wrapText="1"/>
    </xf>
    <xf numFmtId="0" fontId="5" fillId="0" borderId="27" xfId="2" applyBorder="1" applyAlignment="1">
      <alignment horizontal="center" vertical="center" wrapText="1"/>
    </xf>
    <xf numFmtId="0" fontId="1" fillId="0" borderId="22" xfId="2" applyFont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left" vertical="center"/>
    </xf>
    <xf numFmtId="0" fontId="8" fillId="0" borderId="24" xfId="1" applyFont="1" applyFill="1" applyBorder="1" applyAlignment="1">
      <alignment horizontal="left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9" xfId="1" applyFont="1" applyFill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7" xfId="0" applyBorder="1">
      <alignment vertical="center"/>
    </xf>
    <xf numFmtId="0" fontId="6" fillId="0" borderId="11" xfId="1" applyFont="1" applyFill="1" applyBorder="1" applyAlignment="1">
      <alignment horizontal="left" vertical="center"/>
    </xf>
    <xf numFmtId="0" fontId="6" fillId="0" borderId="26" xfId="1" applyFont="1" applyFill="1" applyBorder="1" applyAlignment="1">
      <alignment horizontal="left" vertical="center"/>
    </xf>
    <xf numFmtId="0" fontId="6" fillId="2" borderId="35" xfId="1" applyFont="1" applyFill="1" applyBorder="1" applyAlignment="1">
      <alignment horizontal="center" vertical="center"/>
    </xf>
    <xf numFmtId="0" fontId="6" fillId="2" borderId="36" xfId="1" applyFont="1" applyFill="1" applyBorder="1" applyAlignment="1">
      <alignment horizontal="center" vertical="center"/>
    </xf>
    <xf numFmtId="0" fontId="9" fillId="0" borderId="0" xfId="2" applyFont="1"/>
    <xf numFmtId="0" fontId="6" fillId="0" borderId="20" xfId="1" applyFont="1" applyBorder="1" applyAlignment="1">
      <alignment vertical="center"/>
    </xf>
    <xf numFmtId="0" fontId="6" fillId="0" borderId="20" xfId="1" applyFont="1" applyBorder="1" applyAlignment="1">
      <alignment horizontal="center" vertical="center"/>
    </xf>
    <xf numFmtId="41" fontId="6" fillId="0" borderId="20" xfId="1" applyNumberFormat="1" applyFont="1" applyBorder="1" applyAlignment="1">
      <alignment horizontal="right" vertical="center"/>
    </xf>
    <xf numFmtId="41" fontId="6" fillId="0" borderId="20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21" xfId="1" applyFont="1" applyBorder="1" applyAlignment="1">
      <alignment vertical="center"/>
    </xf>
    <xf numFmtId="3" fontId="6" fillId="0" borderId="20" xfId="2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41" fontId="6" fillId="0" borderId="20" xfId="1" applyNumberFormat="1" applyFont="1" applyBorder="1" applyAlignment="1">
      <alignment vertical="center"/>
    </xf>
    <xf numFmtId="41" fontId="5" fillId="0" borderId="0" xfId="2" applyNumberFormat="1"/>
    <xf numFmtId="0" fontId="6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/>
    </xf>
    <xf numFmtId="0" fontId="6" fillId="0" borderId="20" xfId="1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6" fillId="0" borderId="21" xfId="1" applyFont="1" applyBorder="1" applyAlignment="1">
      <alignment vertical="center"/>
    </xf>
    <xf numFmtId="0" fontId="6" fillId="0" borderId="41" xfId="3" applyFont="1" applyFill="1" applyBorder="1" applyAlignment="1">
      <alignment horizontal="left" vertical="center"/>
    </xf>
    <xf numFmtId="0" fontId="6" fillId="0" borderId="42" xfId="3" applyFont="1" applyFill="1" applyBorder="1" applyAlignment="1">
      <alignment horizontal="left" vertical="center"/>
    </xf>
    <xf numFmtId="0" fontId="10" fillId="0" borderId="23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 vertical="center" wrapText="1"/>
    </xf>
    <xf numFmtId="0" fontId="6" fillId="0" borderId="22" xfId="2" applyFont="1" applyBorder="1" applyAlignment="1">
      <alignment horizontal="center" vertical="center" wrapText="1"/>
    </xf>
    <xf numFmtId="14" fontId="6" fillId="0" borderId="22" xfId="1" applyNumberFormat="1" applyFont="1" applyFill="1" applyBorder="1" applyAlignment="1">
      <alignment horizontal="center" vertical="center"/>
    </xf>
    <xf numFmtId="176" fontId="6" fillId="0" borderId="22" xfId="1" applyNumberFormat="1" applyFont="1" applyFill="1" applyBorder="1" applyAlignment="1">
      <alignment horizontal="right" vertical="center"/>
    </xf>
    <xf numFmtId="14" fontId="6" fillId="0" borderId="27" xfId="1" applyNumberFormat="1" applyFont="1" applyFill="1" applyBorder="1" applyAlignment="1">
      <alignment horizontal="center" vertical="center"/>
    </xf>
    <xf numFmtId="176" fontId="6" fillId="0" borderId="27" xfId="1" applyNumberFormat="1" applyFont="1" applyFill="1" applyBorder="1" applyAlignment="1">
      <alignment horizontal="right" vertical="center"/>
    </xf>
    <xf numFmtId="0" fontId="8" fillId="0" borderId="20" xfId="5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/>
    </xf>
    <xf numFmtId="41" fontId="6" fillId="0" borderId="20" xfId="1" applyNumberFormat="1" applyFont="1" applyFill="1" applyBorder="1" applyAlignment="1">
      <alignment vertical="center"/>
    </xf>
    <xf numFmtId="14" fontId="6" fillId="0" borderId="20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left" vertical="center"/>
    </xf>
    <xf numFmtId="0" fontId="6" fillId="0" borderId="21" xfId="3" applyFont="1" applyFill="1" applyBorder="1" applyAlignment="1">
      <alignment horizontal="left" vertical="center"/>
    </xf>
    <xf numFmtId="41" fontId="6" fillId="0" borderId="20" xfId="4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left" vertical="center"/>
    </xf>
    <xf numFmtId="14" fontId="6" fillId="0" borderId="23" xfId="3" applyNumberFormat="1" applyFont="1" applyFill="1" applyBorder="1" applyAlignment="1">
      <alignment horizontal="center" vertical="center"/>
    </xf>
    <xf numFmtId="41" fontId="6" fillId="0" borderId="27" xfId="4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14" fontId="6" fillId="0" borderId="20" xfId="5" applyNumberFormat="1" applyFont="1" applyFill="1" applyBorder="1" applyAlignment="1">
      <alignment horizontal="center" vertical="center"/>
    </xf>
    <xf numFmtId="41" fontId="6" fillId="0" borderId="20" xfId="4" applyFont="1" applyFill="1" applyBorder="1" applyAlignment="1">
      <alignment vertical="center"/>
    </xf>
    <xf numFmtId="0" fontId="6" fillId="0" borderId="24" xfId="2" applyFont="1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27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 wrapText="1"/>
    </xf>
    <xf numFmtId="0" fontId="6" fillId="0" borderId="26" xfId="2" applyFont="1" applyBorder="1" applyAlignment="1">
      <alignment horizontal="left" vertical="center"/>
    </xf>
    <xf numFmtId="0" fontId="6" fillId="0" borderId="27" xfId="2" applyFont="1" applyBorder="1" applyAlignment="1">
      <alignment horizontal="center" vertical="center" wrapText="1"/>
    </xf>
    <xf numFmtId="0" fontId="6" fillId="0" borderId="23" xfId="2" applyFont="1" applyBorder="1"/>
    <xf numFmtId="0" fontId="6" fillId="0" borderId="27" xfId="2" applyFont="1" applyBorder="1"/>
    <xf numFmtId="0" fontId="6" fillId="0" borderId="33" xfId="3" applyFont="1" applyFill="1" applyBorder="1" applyAlignment="1">
      <alignment horizontal="left" vertical="center"/>
    </xf>
    <xf numFmtId="0" fontId="6" fillId="0" borderId="34" xfId="3" applyFont="1" applyFill="1" applyBorder="1" applyAlignment="1">
      <alignment horizontal="left" vertical="center"/>
    </xf>
    <xf numFmtId="0" fontId="6" fillId="0" borderId="37" xfId="3" applyFont="1" applyFill="1" applyBorder="1" applyAlignment="1">
      <alignment horizontal="left" vertical="center"/>
    </xf>
    <xf numFmtId="0" fontId="6" fillId="0" borderId="38" xfId="3" applyFont="1" applyFill="1" applyBorder="1" applyAlignment="1">
      <alignment horizontal="left" vertical="center"/>
    </xf>
    <xf numFmtId="0" fontId="6" fillId="0" borderId="39" xfId="3" applyFont="1" applyFill="1" applyBorder="1" applyAlignment="1">
      <alignment horizontal="left" vertical="center"/>
    </xf>
    <xf numFmtId="0" fontId="6" fillId="0" borderId="40" xfId="3" applyFont="1" applyFill="1" applyBorder="1" applyAlignment="1">
      <alignment horizontal="left" vertical="center"/>
    </xf>
    <xf numFmtId="14" fontId="6" fillId="0" borderId="22" xfId="1" applyNumberFormat="1" applyFont="1" applyFill="1" applyBorder="1" applyAlignment="1">
      <alignment horizontal="center" vertical="center"/>
    </xf>
    <xf numFmtId="176" fontId="6" fillId="0" borderId="22" xfId="1" applyNumberFormat="1" applyFont="1" applyFill="1" applyBorder="1" applyAlignment="1">
      <alignment horizontal="right" vertical="center"/>
    </xf>
    <xf numFmtId="0" fontId="6" fillId="0" borderId="20" xfId="3" applyFont="1" applyFill="1" applyBorder="1" applyAlignment="1">
      <alignment horizontal="left" vertical="center"/>
    </xf>
    <xf numFmtId="14" fontId="6" fillId="0" borderId="2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21" xfId="1" applyFont="1" applyFill="1" applyBorder="1" applyAlignment="1">
      <alignment horizontal="left" vertical="center"/>
    </xf>
    <xf numFmtId="0" fontId="6" fillId="0" borderId="1" xfId="3" applyFont="1" applyFill="1" applyBorder="1" applyAlignment="1">
      <alignment vertical="center"/>
    </xf>
    <xf numFmtId="0" fontId="6" fillId="0" borderId="21" xfId="3" applyFont="1" applyFill="1" applyBorder="1" applyAlignment="1">
      <alignment vertical="center"/>
    </xf>
    <xf numFmtId="0" fontId="8" fillId="0" borderId="20" xfId="1" applyFont="1" applyBorder="1" applyAlignment="1">
      <alignment horizontal="center" vertical="center"/>
    </xf>
    <xf numFmtId="14" fontId="6" fillId="0" borderId="22" xfId="3" applyNumberFormat="1" applyFont="1" applyFill="1" applyBorder="1" applyAlignment="1">
      <alignment horizontal="center" vertical="center"/>
    </xf>
    <xf numFmtId="41" fontId="6" fillId="0" borderId="22" xfId="4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left" vertical="center"/>
    </xf>
    <xf numFmtId="0" fontId="6" fillId="0" borderId="21" xfId="3" applyFont="1" applyFill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6" fillId="0" borderId="21" xfId="2" applyFont="1" applyBorder="1" applyAlignment="1">
      <alignment horizontal="left" vertical="center"/>
    </xf>
    <xf numFmtId="14" fontId="6" fillId="0" borderId="22" xfId="5" applyNumberFormat="1" applyFont="1" applyFill="1" applyBorder="1" applyAlignment="1">
      <alignment horizontal="center" vertical="center"/>
    </xf>
    <xf numFmtId="0" fontId="6" fillId="0" borderId="37" xfId="2" applyFont="1" applyBorder="1" applyAlignment="1">
      <alignment horizontal="left" vertical="center"/>
    </xf>
    <xf numFmtId="0" fontId="6" fillId="0" borderId="38" xfId="2" applyFont="1" applyBorder="1" applyAlignment="1">
      <alignment horizontal="left" vertical="center"/>
    </xf>
    <xf numFmtId="3" fontId="6" fillId="0" borderId="22" xfId="2" applyNumberFormat="1" applyFont="1" applyBorder="1" applyAlignment="1">
      <alignment horizontal="right" vertical="center"/>
    </xf>
    <xf numFmtId="14" fontId="6" fillId="0" borderId="23" xfId="5" applyNumberFormat="1" applyFont="1" applyFill="1" applyBorder="1" applyAlignment="1">
      <alignment horizontal="center" vertical="center"/>
    </xf>
    <xf numFmtId="0" fontId="6" fillId="0" borderId="33" xfId="2" applyFont="1" applyBorder="1" applyAlignment="1">
      <alignment horizontal="left" vertical="center"/>
    </xf>
    <xf numFmtId="0" fontId="6" fillId="0" borderId="34" xfId="2" applyFont="1" applyBorder="1" applyAlignment="1">
      <alignment horizontal="left" vertical="center"/>
    </xf>
    <xf numFmtId="3" fontId="6" fillId="0" borderId="23" xfId="2" applyNumberFormat="1" applyFont="1" applyBorder="1" applyAlignment="1">
      <alignment horizontal="right" vertical="center"/>
    </xf>
    <xf numFmtId="14" fontId="6" fillId="0" borderId="27" xfId="2" applyNumberFormat="1" applyFont="1" applyBorder="1" applyAlignment="1">
      <alignment vertical="center"/>
    </xf>
    <xf numFmtId="0" fontId="6" fillId="0" borderId="39" xfId="2" applyFont="1" applyBorder="1" applyAlignment="1">
      <alignment horizontal="left" vertical="center"/>
    </xf>
    <xf numFmtId="0" fontId="6" fillId="0" borderId="40" xfId="2" applyFont="1" applyBorder="1" applyAlignment="1">
      <alignment horizontal="left" vertical="center"/>
    </xf>
    <xf numFmtId="3" fontId="6" fillId="0" borderId="27" xfId="2" applyNumberFormat="1" applyFont="1" applyBorder="1" applyAlignment="1">
      <alignment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1"/>
  <sheetViews>
    <sheetView tabSelected="1" workbookViewId="0">
      <selection activeCell="H15" sqref="H15"/>
    </sheetView>
  </sheetViews>
  <sheetFormatPr defaultRowHeight="12.75"/>
  <cols>
    <col min="1" max="5" width="17.625" style="1" customWidth="1"/>
    <col min="6" max="16384" width="9" style="1"/>
  </cols>
  <sheetData>
    <row r="1" spans="1:5" ht="27">
      <c r="A1" s="52" t="s">
        <v>28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55" t="s">
        <v>2</v>
      </c>
      <c r="B4" s="56"/>
      <c r="C4" s="57"/>
      <c r="D4" s="6" t="s">
        <v>3</v>
      </c>
      <c r="E4" s="7" t="s">
        <v>4</v>
      </c>
    </row>
    <row r="5" spans="1:5" ht="20.100000000000001" customHeight="1">
      <c r="A5" s="8" t="s">
        <v>5</v>
      </c>
      <c r="B5" s="9"/>
      <c r="C5" s="10"/>
      <c r="D5" s="11" t="str">
        <f>C16</f>
        <v>3건</v>
      </c>
      <c r="E5" s="12">
        <f>E16</f>
        <v>1061621</v>
      </c>
    </row>
    <row r="6" spans="1:5" ht="20.100000000000001" customHeight="1">
      <c r="A6" s="13" t="s">
        <v>6</v>
      </c>
      <c r="B6" s="14"/>
      <c r="C6" s="15"/>
      <c r="D6" s="16" t="str">
        <f>C22</f>
        <v>5건</v>
      </c>
      <c r="E6" s="17">
        <f>E22</f>
        <v>1632800</v>
      </c>
    </row>
    <row r="7" spans="1:5" ht="20.100000000000001" customHeight="1">
      <c r="A7" s="13" t="s">
        <v>7</v>
      </c>
      <c r="B7" s="14"/>
      <c r="C7" s="15"/>
      <c r="D7" s="16" t="str">
        <f>C27</f>
        <v>4건</v>
      </c>
      <c r="E7" s="17">
        <f>E27</f>
        <v>1054000</v>
      </c>
    </row>
    <row r="8" spans="1:5" ht="20.100000000000001" customHeight="1">
      <c r="A8" s="58" t="s">
        <v>8</v>
      </c>
      <c r="B8" s="59"/>
      <c r="C8" s="60"/>
      <c r="D8" s="18" t="str">
        <f>C30</f>
        <v>2건</v>
      </c>
      <c r="E8" s="19">
        <f>E30</f>
        <v>1723240</v>
      </c>
    </row>
    <row r="9" spans="1:5" ht="20.100000000000001" customHeight="1">
      <c r="A9" s="46" t="s">
        <v>9</v>
      </c>
      <c r="B9" s="61"/>
      <c r="C9" s="62"/>
      <c r="D9" s="20" t="str">
        <f>C31</f>
        <v>14건</v>
      </c>
      <c r="E9" s="21">
        <f>SUM(E5:E8)</f>
        <v>5471661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11</v>
      </c>
      <c r="B12" s="22" t="s">
        <v>138</v>
      </c>
      <c r="C12" s="55" t="s">
        <v>12</v>
      </c>
      <c r="D12" s="63"/>
      <c r="E12" s="22" t="s">
        <v>139</v>
      </c>
    </row>
    <row r="13" spans="1:5" ht="20.100000000000001" customHeight="1">
      <c r="A13" s="70" t="s">
        <v>80</v>
      </c>
      <c r="B13" s="25">
        <v>41641</v>
      </c>
      <c r="C13" s="67" t="s">
        <v>31</v>
      </c>
      <c r="D13" s="133"/>
      <c r="E13" s="38">
        <v>439000</v>
      </c>
    </row>
    <row r="14" spans="1:5" ht="20.100000000000001" customHeight="1">
      <c r="A14" s="71"/>
      <c r="B14" s="25">
        <v>41661</v>
      </c>
      <c r="C14" s="43" t="s">
        <v>35</v>
      </c>
      <c r="D14" s="134"/>
      <c r="E14" s="38">
        <v>480921</v>
      </c>
    </row>
    <row r="15" spans="1:5" ht="20.100000000000001" customHeight="1">
      <c r="A15" s="71"/>
      <c r="B15" s="25">
        <v>41666</v>
      </c>
      <c r="C15" s="43" t="s">
        <v>37</v>
      </c>
      <c r="D15" s="134"/>
      <c r="E15" s="38">
        <v>141700</v>
      </c>
    </row>
    <row r="16" spans="1:5" ht="20.100000000000001" customHeight="1">
      <c r="A16" s="135"/>
      <c r="B16" s="27" t="s">
        <v>13</v>
      </c>
      <c r="C16" s="73" t="s">
        <v>39</v>
      </c>
      <c r="D16" s="74"/>
      <c r="E16" s="28">
        <f>SUM(E13:E15)</f>
        <v>1061621</v>
      </c>
    </row>
    <row r="17" spans="1:5" ht="20.100000000000001" customHeight="1">
      <c r="A17" s="112" t="s">
        <v>176</v>
      </c>
      <c r="B17" s="29">
        <v>41642</v>
      </c>
      <c r="C17" s="68" t="s">
        <v>25</v>
      </c>
      <c r="D17" s="69"/>
      <c r="E17" s="30">
        <v>378000</v>
      </c>
    </row>
    <row r="18" spans="1:5" ht="20.100000000000001" customHeight="1">
      <c r="A18" s="136"/>
      <c r="B18" s="25">
        <v>41645</v>
      </c>
      <c r="C18" s="64" t="s">
        <v>32</v>
      </c>
      <c r="D18" s="66"/>
      <c r="E18" s="26">
        <v>150000</v>
      </c>
    </row>
    <row r="19" spans="1:5" ht="20.100000000000001" customHeight="1">
      <c r="A19" s="136"/>
      <c r="B19" s="31">
        <v>41647</v>
      </c>
      <c r="C19" s="64" t="s">
        <v>140</v>
      </c>
      <c r="D19" s="66"/>
      <c r="E19" s="32">
        <v>156800</v>
      </c>
    </row>
    <row r="20" spans="1:5" ht="20.100000000000001" customHeight="1">
      <c r="A20" s="136"/>
      <c r="B20" s="31">
        <v>41647</v>
      </c>
      <c r="C20" s="44" t="s">
        <v>33</v>
      </c>
      <c r="D20" s="45"/>
      <c r="E20" s="32">
        <v>550000</v>
      </c>
    </row>
    <row r="21" spans="1:5" ht="20.100000000000001" customHeight="1">
      <c r="A21" s="136"/>
      <c r="B21" s="25">
        <v>41666</v>
      </c>
      <c r="C21" s="64" t="s">
        <v>36</v>
      </c>
      <c r="D21" s="66"/>
      <c r="E21" s="26">
        <v>398000</v>
      </c>
    </row>
    <row r="22" spans="1:5" ht="20.100000000000001" customHeight="1">
      <c r="A22" s="135"/>
      <c r="B22" s="33" t="s">
        <v>13</v>
      </c>
      <c r="C22" s="81" t="s">
        <v>86</v>
      </c>
      <c r="D22" s="82"/>
      <c r="E22" s="28">
        <f>SUM(E17:E21)</f>
        <v>1632800</v>
      </c>
    </row>
    <row r="23" spans="1:5" ht="20.100000000000001" customHeight="1">
      <c r="A23" s="70" t="s">
        <v>15</v>
      </c>
      <c r="B23" s="34">
        <v>41649</v>
      </c>
      <c r="C23" s="67" t="s">
        <v>34</v>
      </c>
      <c r="D23" s="79"/>
      <c r="E23" s="30">
        <v>280000</v>
      </c>
    </row>
    <row r="24" spans="1:5" ht="20.100000000000001" customHeight="1">
      <c r="A24" s="71"/>
      <c r="B24" s="34">
        <v>41654</v>
      </c>
      <c r="C24" s="39" t="s">
        <v>38</v>
      </c>
      <c r="D24" s="40"/>
      <c r="E24" s="30">
        <v>204000</v>
      </c>
    </row>
    <row r="25" spans="1:5" ht="20.100000000000001" customHeight="1">
      <c r="A25" s="71"/>
      <c r="B25" s="34">
        <v>41662</v>
      </c>
      <c r="C25" s="39" t="s">
        <v>22</v>
      </c>
      <c r="D25" s="40"/>
      <c r="E25" s="30">
        <v>120000</v>
      </c>
    </row>
    <row r="26" spans="1:5" ht="20.100000000000001" customHeight="1">
      <c r="A26" s="137"/>
      <c r="B26" s="29" t="s">
        <v>141</v>
      </c>
      <c r="C26" s="64" t="s">
        <v>16</v>
      </c>
      <c r="D26" s="138"/>
      <c r="E26" s="32">
        <v>450000</v>
      </c>
    </row>
    <row r="27" spans="1:5" ht="20.100000000000001" customHeight="1">
      <c r="A27" s="139"/>
      <c r="B27" s="33" t="s">
        <v>13</v>
      </c>
      <c r="C27" s="81" t="s">
        <v>23</v>
      </c>
      <c r="D27" s="82"/>
      <c r="E27" s="28">
        <f>SUM(E23:E26)</f>
        <v>1054000</v>
      </c>
    </row>
    <row r="28" spans="1:5" ht="20.100000000000001" customHeight="1">
      <c r="A28" s="112" t="s">
        <v>142</v>
      </c>
      <c r="B28" s="34" t="s">
        <v>141</v>
      </c>
      <c r="C28" s="67" t="s">
        <v>18</v>
      </c>
      <c r="D28" s="80"/>
      <c r="E28" s="30">
        <v>728100</v>
      </c>
    </row>
    <row r="29" spans="1:5" ht="20.100000000000001" customHeight="1">
      <c r="A29" s="137"/>
      <c r="B29" s="34" t="s">
        <v>141</v>
      </c>
      <c r="C29" s="48" t="s">
        <v>19</v>
      </c>
      <c r="D29" s="49"/>
      <c r="E29" s="26">
        <v>995140</v>
      </c>
    </row>
    <row r="30" spans="1:5" ht="20.100000000000001" customHeight="1">
      <c r="A30" s="139"/>
      <c r="B30" s="35" t="s">
        <v>13</v>
      </c>
      <c r="C30" s="50" t="s">
        <v>20</v>
      </c>
      <c r="D30" s="51"/>
      <c r="E30" s="36">
        <f>SUM(E28:E29)</f>
        <v>1723240</v>
      </c>
    </row>
    <row r="31" spans="1:5" ht="20.100000000000001" customHeight="1">
      <c r="A31" s="46" t="s">
        <v>21</v>
      </c>
      <c r="B31" s="47"/>
      <c r="C31" s="46" t="s">
        <v>143</v>
      </c>
      <c r="D31" s="47"/>
      <c r="E31" s="37">
        <f>SUM(E16,E22,E27,E30)</f>
        <v>5471661</v>
      </c>
    </row>
  </sheetData>
  <mergeCells count="24">
    <mergeCell ref="C16:D16"/>
    <mergeCell ref="A17:A22"/>
    <mergeCell ref="A23:A27"/>
    <mergeCell ref="A28:A30"/>
    <mergeCell ref="C23:D23"/>
    <mergeCell ref="C28:D28"/>
    <mergeCell ref="C27:D27"/>
    <mergeCell ref="C22:D22"/>
    <mergeCell ref="A31:B31"/>
    <mergeCell ref="C29:D29"/>
    <mergeCell ref="C30:D30"/>
    <mergeCell ref="C31:D31"/>
    <mergeCell ref="A1:E1"/>
    <mergeCell ref="A4:C4"/>
    <mergeCell ref="A8:C8"/>
    <mergeCell ref="A9:C9"/>
    <mergeCell ref="C12:D12"/>
    <mergeCell ref="C26:D26"/>
    <mergeCell ref="C18:D18"/>
    <mergeCell ref="C21:D21"/>
    <mergeCell ref="C13:D13"/>
    <mergeCell ref="C19:D19"/>
    <mergeCell ref="C17:D17"/>
    <mergeCell ref="A13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4"/>
  <sheetViews>
    <sheetView topLeftCell="A22" workbookViewId="0">
      <selection activeCell="H15" sqref="H15"/>
    </sheetView>
  </sheetViews>
  <sheetFormatPr defaultRowHeight="12.75"/>
  <cols>
    <col min="1" max="5" width="17.625" style="1" customWidth="1"/>
    <col min="6" max="16384" width="9" style="1"/>
  </cols>
  <sheetData>
    <row r="1" spans="1:5" ht="27">
      <c r="A1" s="52" t="s">
        <v>30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55" t="s">
        <v>2</v>
      </c>
      <c r="B4" s="56"/>
      <c r="C4" s="57"/>
      <c r="D4" s="6" t="s">
        <v>3</v>
      </c>
      <c r="E4" s="7" t="s">
        <v>4</v>
      </c>
    </row>
    <row r="5" spans="1:5" ht="20.100000000000001" customHeight="1">
      <c r="A5" s="8" t="s">
        <v>5</v>
      </c>
      <c r="B5" s="9"/>
      <c r="C5" s="10"/>
      <c r="D5" s="11" t="str">
        <f>C21</f>
        <v>8건</v>
      </c>
      <c r="E5" s="12">
        <f>E21</f>
        <v>2450800</v>
      </c>
    </row>
    <row r="6" spans="1:5" ht="20.100000000000001" customHeight="1">
      <c r="A6" s="13" t="s">
        <v>6</v>
      </c>
      <c r="B6" s="14"/>
      <c r="C6" s="15"/>
      <c r="D6" s="16" t="str">
        <f>C33</f>
        <v>11건</v>
      </c>
      <c r="E6" s="17">
        <f>E33</f>
        <v>6624800</v>
      </c>
    </row>
    <row r="7" spans="1:5" ht="20.100000000000001" customHeight="1">
      <c r="A7" s="13" t="s">
        <v>7</v>
      </c>
      <c r="B7" s="14"/>
      <c r="C7" s="15"/>
      <c r="D7" s="16" t="str">
        <f>C40</f>
        <v>6건</v>
      </c>
      <c r="E7" s="17">
        <f>E40</f>
        <v>1642000</v>
      </c>
    </row>
    <row r="8" spans="1:5" ht="20.100000000000001" customHeight="1">
      <c r="A8" s="58" t="s">
        <v>8</v>
      </c>
      <c r="B8" s="59"/>
      <c r="C8" s="60"/>
      <c r="D8" s="18" t="str">
        <f>C43</f>
        <v>2건</v>
      </c>
      <c r="E8" s="19">
        <f>E43</f>
        <v>2608900</v>
      </c>
    </row>
    <row r="9" spans="1:5" ht="20.100000000000001" customHeight="1">
      <c r="A9" s="46" t="s">
        <v>9</v>
      </c>
      <c r="B9" s="61"/>
      <c r="C9" s="62"/>
      <c r="D9" s="20" t="str">
        <f>C44</f>
        <v>27건</v>
      </c>
      <c r="E9" s="21">
        <f>SUM(E5:E8)</f>
        <v>13326500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63</v>
      </c>
      <c r="B12" s="22" t="s">
        <v>64</v>
      </c>
      <c r="C12" s="55" t="s">
        <v>65</v>
      </c>
      <c r="D12" s="63"/>
      <c r="E12" s="22" t="s">
        <v>66</v>
      </c>
    </row>
    <row r="13" spans="1:5" ht="20.100000000000001" customHeight="1">
      <c r="A13" s="70" t="s">
        <v>67</v>
      </c>
      <c r="B13" s="23">
        <v>41673</v>
      </c>
      <c r="C13" s="67" t="s">
        <v>160</v>
      </c>
      <c r="D13" s="133"/>
      <c r="E13" s="24">
        <v>247000</v>
      </c>
    </row>
    <row r="14" spans="1:5" ht="20.100000000000001" customHeight="1">
      <c r="A14" s="71"/>
      <c r="B14" s="25">
        <v>41680</v>
      </c>
      <c r="C14" s="64" t="s">
        <v>161</v>
      </c>
      <c r="D14" s="66"/>
      <c r="E14" s="26">
        <v>188000</v>
      </c>
    </row>
    <row r="15" spans="1:5" ht="20.100000000000001" customHeight="1">
      <c r="A15" s="136"/>
      <c r="B15" s="25">
        <v>41682</v>
      </c>
      <c r="C15" s="64" t="s">
        <v>162</v>
      </c>
      <c r="D15" s="66"/>
      <c r="E15" s="26">
        <v>218000</v>
      </c>
    </row>
    <row r="16" spans="1:5" ht="20.100000000000001" customHeight="1">
      <c r="A16" s="136"/>
      <c r="B16" s="25">
        <v>41684</v>
      </c>
      <c r="C16" s="64" t="s">
        <v>163</v>
      </c>
      <c r="D16" s="66"/>
      <c r="E16" s="26">
        <v>480000</v>
      </c>
    </row>
    <row r="17" spans="1:5" ht="20.100000000000001" customHeight="1">
      <c r="A17" s="136"/>
      <c r="B17" s="25">
        <v>41688</v>
      </c>
      <c r="C17" s="64" t="s">
        <v>164</v>
      </c>
      <c r="D17" s="66"/>
      <c r="E17" s="26">
        <v>196200</v>
      </c>
    </row>
    <row r="18" spans="1:5" ht="20.100000000000001" customHeight="1">
      <c r="A18" s="136"/>
      <c r="B18" s="25">
        <v>41690</v>
      </c>
      <c r="C18" s="64" t="s">
        <v>165</v>
      </c>
      <c r="D18" s="66"/>
      <c r="E18" s="26">
        <v>189600</v>
      </c>
    </row>
    <row r="19" spans="1:5" ht="20.100000000000001" customHeight="1">
      <c r="A19" s="136"/>
      <c r="B19" s="25">
        <v>41690</v>
      </c>
      <c r="C19" s="64" t="s">
        <v>166</v>
      </c>
      <c r="D19" s="66"/>
      <c r="E19" s="26">
        <v>773000</v>
      </c>
    </row>
    <row r="20" spans="1:5" ht="20.100000000000001" customHeight="1">
      <c r="A20" s="136"/>
      <c r="B20" s="25">
        <v>41698</v>
      </c>
      <c r="C20" s="64" t="s">
        <v>166</v>
      </c>
      <c r="D20" s="66"/>
      <c r="E20" s="26">
        <v>159000</v>
      </c>
    </row>
    <row r="21" spans="1:5" ht="20.100000000000001" customHeight="1">
      <c r="A21" s="135"/>
      <c r="B21" s="27" t="s">
        <v>68</v>
      </c>
      <c r="C21" s="73" t="s">
        <v>167</v>
      </c>
      <c r="D21" s="74"/>
      <c r="E21" s="28">
        <f>SUM(E13:E20)</f>
        <v>2450800</v>
      </c>
    </row>
    <row r="22" spans="1:5" ht="20.100000000000001" customHeight="1">
      <c r="A22" s="112" t="s">
        <v>177</v>
      </c>
      <c r="B22" s="29">
        <v>41673</v>
      </c>
      <c r="C22" s="68" t="s">
        <v>168</v>
      </c>
      <c r="D22" s="69"/>
      <c r="E22" s="30">
        <v>1162000</v>
      </c>
    </row>
    <row r="23" spans="1:5" ht="20.100000000000001" customHeight="1">
      <c r="A23" s="137"/>
      <c r="B23" s="29">
        <v>41674</v>
      </c>
      <c r="C23" s="68" t="s">
        <v>169</v>
      </c>
      <c r="D23" s="69"/>
      <c r="E23" s="30">
        <v>1095600</v>
      </c>
    </row>
    <row r="24" spans="1:5" ht="20.100000000000001" customHeight="1">
      <c r="A24" s="137"/>
      <c r="B24" s="25">
        <v>41675</v>
      </c>
      <c r="C24" s="64" t="s">
        <v>170</v>
      </c>
      <c r="D24" s="66"/>
      <c r="E24" s="32">
        <v>269000</v>
      </c>
    </row>
    <row r="25" spans="1:5" ht="20.100000000000001" customHeight="1">
      <c r="A25" s="137"/>
      <c r="B25" s="29">
        <v>41676</v>
      </c>
      <c r="C25" s="68" t="s">
        <v>171</v>
      </c>
      <c r="D25" s="69"/>
      <c r="E25" s="30">
        <v>485000</v>
      </c>
    </row>
    <row r="26" spans="1:5" ht="20.100000000000001" customHeight="1">
      <c r="A26" s="136"/>
      <c r="B26" s="29">
        <v>41677</v>
      </c>
      <c r="C26" s="68" t="s">
        <v>172</v>
      </c>
      <c r="D26" s="69"/>
      <c r="E26" s="30">
        <v>735000</v>
      </c>
    </row>
    <row r="27" spans="1:5" ht="20.100000000000001" customHeight="1">
      <c r="A27" s="136"/>
      <c r="B27" s="29">
        <v>41680</v>
      </c>
      <c r="C27" s="68" t="s">
        <v>173</v>
      </c>
      <c r="D27" s="69"/>
      <c r="E27" s="30">
        <v>336000</v>
      </c>
    </row>
    <row r="28" spans="1:5" ht="20.100000000000001" customHeight="1">
      <c r="A28" s="136"/>
      <c r="B28" s="29">
        <v>41681</v>
      </c>
      <c r="C28" s="68" t="s">
        <v>169</v>
      </c>
      <c r="D28" s="69"/>
      <c r="E28" s="30">
        <v>1000000</v>
      </c>
    </row>
    <row r="29" spans="1:5" ht="20.100000000000001" customHeight="1">
      <c r="A29" s="136"/>
      <c r="B29" s="29">
        <v>41691</v>
      </c>
      <c r="C29" s="68" t="s">
        <v>174</v>
      </c>
      <c r="D29" s="69"/>
      <c r="E29" s="30">
        <v>144000</v>
      </c>
    </row>
    <row r="30" spans="1:5" ht="20.100000000000001" customHeight="1">
      <c r="A30" s="136"/>
      <c r="B30" s="29">
        <v>41695</v>
      </c>
      <c r="C30" s="68" t="s">
        <v>175</v>
      </c>
      <c r="D30" s="69"/>
      <c r="E30" s="30">
        <v>105000</v>
      </c>
    </row>
    <row r="31" spans="1:5" ht="20.100000000000001" customHeight="1">
      <c r="A31" s="136"/>
      <c r="B31" s="29">
        <v>41696</v>
      </c>
      <c r="C31" s="68" t="s">
        <v>169</v>
      </c>
      <c r="D31" s="69"/>
      <c r="E31" s="30">
        <v>893200</v>
      </c>
    </row>
    <row r="32" spans="1:5" ht="20.100000000000001" customHeight="1">
      <c r="A32" s="75"/>
      <c r="B32" s="29">
        <v>41698</v>
      </c>
      <c r="C32" s="41" t="s">
        <v>44</v>
      </c>
      <c r="D32" s="42"/>
      <c r="E32" s="30">
        <v>400000</v>
      </c>
    </row>
    <row r="33" spans="1:5" ht="20.100000000000001" customHeight="1">
      <c r="A33" s="72"/>
      <c r="B33" s="33" t="s">
        <v>13</v>
      </c>
      <c r="C33" s="81" t="s">
        <v>27</v>
      </c>
      <c r="D33" s="82"/>
      <c r="E33" s="28">
        <f>SUM(E22:E32)</f>
        <v>6624800</v>
      </c>
    </row>
    <row r="34" spans="1:5" ht="20.100000000000001" customHeight="1">
      <c r="A34" s="70" t="s">
        <v>15</v>
      </c>
      <c r="B34" s="34">
        <v>41684</v>
      </c>
      <c r="C34" s="67" t="s">
        <v>41</v>
      </c>
      <c r="D34" s="79"/>
      <c r="E34" s="30">
        <v>192000</v>
      </c>
    </row>
    <row r="35" spans="1:5" ht="20.100000000000001" customHeight="1">
      <c r="A35" s="71"/>
      <c r="B35" s="34">
        <v>41689</v>
      </c>
      <c r="C35" s="39" t="s">
        <v>42</v>
      </c>
      <c r="D35" s="40"/>
      <c r="E35" s="30">
        <v>158000</v>
      </c>
    </row>
    <row r="36" spans="1:5" ht="20.100000000000001" customHeight="1">
      <c r="A36" s="71"/>
      <c r="B36" s="34">
        <v>41694</v>
      </c>
      <c r="C36" s="39" t="s">
        <v>43</v>
      </c>
      <c r="D36" s="40"/>
      <c r="E36" s="30">
        <v>400000</v>
      </c>
    </row>
    <row r="37" spans="1:5" ht="20.100000000000001" customHeight="1">
      <c r="A37" s="71"/>
      <c r="B37" s="34">
        <v>41695</v>
      </c>
      <c r="C37" s="39" t="s">
        <v>26</v>
      </c>
      <c r="D37" s="40"/>
      <c r="E37" s="30">
        <v>485000</v>
      </c>
    </row>
    <row r="38" spans="1:5" ht="20.100000000000001" customHeight="1">
      <c r="A38" s="83"/>
      <c r="B38" s="34">
        <v>41697</v>
      </c>
      <c r="C38" s="85" t="s">
        <v>45</v>
      </c>
      <c r="D38" s="86"/>
      <c r="E38" s="30">
        <v>107000</v>
      </c>
    </row>
    <row r="39" spans="1:5" ht="20.100000000000001" customHeight="1">
      <c r="A39" s="83"/>
      <c r="B39" s="29" t="s">
        <v>40</v>
      </c>
      <c r="C39" s="64" t="s">
        <v>16</v>
      </c>
      <c r="D39" s="65"/>
      <c r="E39" s="32">
        <v>300000</v>
      </c>
    </row>
    <row r="40" spans="1:5" ht="20.100000000000001" customHeight="1">
      <c r="A40" s="84"/>
      <c r="B40" s="33" t="s">
        <v>13</v>
      </c>
      <c r="C40" s="81" t="s">
        <v>14</v>
      </c>
      <c r="D40" s="82"/>
      <c r="E40" s="28">
        <f>SUM(E34:E39)</f>
        <v>1642000</v>
      </c>
    </row>
    <row r="41" spans="1:5" ht="20.100000000000001" customHeight="1">
      <c r="A41" s="78" t="s">
        <v>17</v>
      </c>
      <c r="B41" s="34" t="s">
        <v>40</v>
      </c>
      <c r="C41" s="67" t="s">
        <v>18</v>
      </c>
      <c r="D41" s="80"/>
      <c r="E41" s="30">
        <v>1604500</v>
      </c>
    </row>
    <row r="42" spans="1:5" ht="20.100000000000001" customHeight="1">
      <c r="A42" s="76"/>
      <c r="B42" s="34" t="s">
        <v>40</v>
      </c>
      <c r="C42" s="48" t="s">
        <v>19</v>
      </c>
      <c r="D42" s="49"/>
      <c r="E42" s="26">
        <v>1004400</v>
      </c>
    </row>
    <row r="43" spans="1:5" ht="20.100000000000001" customHeight="1">
      <c r="A43" s="77"/>
      <c r="B43" s="35" t="s">
        <v>13</v>
      </c>
      <c r="C43" s="50" t="s">
        <v>20</v>
      </c>
      <c r="D43" s="51"/>
      <c r="E43" s="36">
        <f>SUM(E41:E42)</f>
        <v>2608900</v>
      </c>
    </row>
    <row r="44" spans="1:5" ht="20.100000000000001" customHeight="1">
      <c r="A44" s="46" t="s">
        <v>21</v>
      </c>
      <c r="B44" s="47"/>
      <c r="C44" s="46" t="s">
        <v>47</v>
      </c>
      <c r="D44" s="47"/>
      <c r="E44" s="37">
        <f>SUM(E21,E33,E40,E43)</f>
        <v>13326500</v>
      </c>
    </row>
  </sheetData>
  <mergeCells count="38">
    <mergeCell ref="C17:D17"/>
    <mergeCell ref="C18:D18"/>
    <mergeCell ref="C19:D19"/>
    <mergeCell ref="C30:D30"/>
    <mergeCell ref="C31:D31"/>
    <mergeCell ref="C20:D20"/>
    <mergeCell ref="A1:E1"/>
    <mergeCell ref="A4:C4"/>
    <mergeCell ref="A8:C8"/>
    <mergeCell ref="A9:C9"/>
    <mergeCell ref="C12:D12"/>
    <mergeCell ref="C15:D15"/>
    <mergeCell ref="C16:D16"/>
    <mergeCell ref="C26:D26"/>
    <mergeCell ref="C24:D24"/>
    <mergeCell ref="A34:A40"/>
    <mergeCell ref="C34:D34"/>
    <mergeCell ref="C40:D40"/>
    <mergeCell ref="C38:D38"/>
    <mergeCell ref="C39:D39"/>
    <mergeCell ref="A13:A21"/>
    <mergeCell ref="C13:D13"/>
    <mergeCell ref="C14:D14"/>
    <mergeCell ref="C21:D21"/>
    <mergeCell ref="A22:A33"/>
    <mergeCell ref="C22:D22"/>
    <mergeCell ref="C33:D33"/>
    <mergeCell ref="A41:A43"/>
    <mergeCell ref="C44:D44"/>
    <mergeCell ref="A44:B44"/>
    <mergeCell ref="C23:D23"/>
    <mergeCell ref="C41:D41"/>
    <mergeCell ref="C42:D42"/>
    <mergeCell ref="C43:D43"/>
    <mergeCell ref="C25:D25"/>
    <mergeCell ref="C27:D27"/>
    <mergeCell ref="C28:D28"/>
    <mergeCell ref="C29:D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3"/>
  <sheetViews>
    <sheetView topLeftCell="A16" workbookViewId="0">
      <selection activeCell="H15" sqref="H15"/>
    </sheetView>
  </sheetViews>
  <sheetFormatPr defaultRowHeight="12.75"/>
  <cols>
    <col min="1" max="5" width="17.625" style="1" customWidth="1"/>
    <col min="6" max="16384" width="9" style="1"/>
  </cols>
  <sheetData>
    <row r="1" spans="1:5" ht="27">
      <c r="A1" s="52" t="s">
        <v>29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55" t="s">
        <v>2</v>
      </c>
      <c r="B4" s="56"/>
      <c r="C4" s="57"/>
      <c r="D4" s="6" t="s">
        <v>3</v>
      </c>
      <c r="E4" s="7" t="s">
        <v>4</v>
      </c>
    </row>
    <row r="5" spans="1:5" ht="20.100000000000001" customHeight="1">
      <c r="A5" s="8" t="s">
        <v>5</v>
      </c>
      <c r="B5" s="9"/>
      <c r="C5" s="10"/>
      <c r="D5" s="11" t="str">
        <f>C17</f>
        <v>4건</v>
      </c>
      <c r="E5" s="12">
        <f>E17</f>
        <v>820000</v>
      </c>
    </row>
    <row r="6" spans="1:5" ht="20.100000000000001" customHeight="1">
      <c r="A6" s="13" t="s">
        <v>6</v>
      </c>
      <c r="B6" s="14"/>
      <c r="C6" s="15"/>
      <c r="D6" s="16" t="str">
        <f>C23</f>
        <v>5건</v>
      </c>
      <c r="E6" s="17">
        <f>E23</f>
        <v>1640400</v>
      </c>
    </row>
    <row r="7" spans="1:5" ht="20.100000000000001" customHeight="1">
      <c r="A7" s="13" t="s">
        <v>7</v>
      </c>
      <c r="B7" s="14"/>
      <c r="C7" s="15"/>
      <c r="D7" s="16" t="str">
        <f>C29</f>
        <v>5건</v>
      </c>
      <c r="E7" s="17">
        <f>E29</f>
        <v>1512863</v>
      </c>
    </row>
    <row r="8" spans="1:5" ht="20.100000000000001" customHeight="1">
      <c r="A8" s="58" t="s">
        <v>8</v>
      </c>
      <c r="B8" s="59"/>
      <c r="C8" s="60"/>
      <c r="D8" s="18" t="str">
        <f>C32</f>
        <v>2건</v>
      </c>
      <c r="E8" s="19">
        <f>E32</f>
        <v>2137850</v>
      </c>
    </row>
    <row r="9" spans="1:5" ht="20.100000000000001" customHeight="1">
      <c r="A9" s="46" t="s">
        <v>9</v>
      </c>
      <c r="B9" s="61"/>
      <c r="C9" s="62"/>
      <c r="D9" s="20" t="str">
        <f>C33</f>
        <v>16건</v>
      </c>
      <c r="E9" s="21">
        <f>SUM(E5:E8)</f>
        <v>6111113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22" t="s">
        <v>63</v>
      </c>
      <c r="B12" s="22" t="s">
        <v>64</v>
      </c>
      <c r="C12" s="55" t="s">
        <v>65</v>
      </c>
      <c r="D12" s="63"/>
      <c r="E12" s="22" t="s">
        <v>66</v>
      </c>
    </row>
    <row r="13" spans="1:5" ht="20.100000000000001" customHeight="1">
      <c r="A13" s="70" t="s">
        <v>67</v>
      </c>
      <c r="B13" s="25">
        <v>41702</v>
      </c>
      <c r="C13" s="67" t="s">
        <v>145</v>
      </c>
      <c r="D13" s="133"/>
      <c r="E13" s="38">
        <v>140000</v>
      </c>
    </row>
    <row r="14" spans="1:5" ht="20.100000000000001" customHeight="1">
      <c r="A14" s="71"/>
      <c r="B14" s="25">
        <v>41702</v>
      </c>
      <c r="C14" s="67" t="s">
        <v>146</v>
      </c>
      <c r="D14" s="133"/>
      <c r="E14" s="38">
        <v>105000</v>
      </c>
    </row>
    <row r="15" spans="1:5" ht="20.100000000000001" customHeight="1">
      <c r="A15" s="71"/>
      <c r="B15" s="25">
        <v>41711</v>
      </c>
      <c r="C15" s="43" t="s">
        <v>147</v>
      </c>
      <c r="D15" s="134"/>
      <c r="E15" s="38">
        <v>425000</v>
      </c>
    </row>
    <row r="16" spans="1:5" ht="20.100000000000001" customHeight="1">
      <c r="A16" s="71"/>
      <c r="B16" s="25">
        <v>41722</v>
      </c>
      <c r="C16" s="43" t="s">
        <v>148</v>
      </c>
      <c r="D16" s="134"/>
      <c r="E16" s="38">
        <v>150000</v>
      </c>
    </row>
    <row r="17" spans="1:5" ht="20.100000000000001" customHeight="1">
      <c r="A17" s="135"/>
      <c r="B17" s="27" t="s">
        <v>68</v>
      </c>
      <c r="C17" s="73" t="s">
        <v>56</v>
      </c>
      <c r="D17" s="74"/>
      <c r="E17" s="28">
        <f>SUM(E13:E16)</f>
        <v>820000</v>
      </c>
    </row>
    <row r="18" spans="1:5" ht="20.100000000000001" customHeight="1">
      <c r="A18" s="112" t="s">
        <v>177</v>
      </c>
      <c r="B18" s="29">
        <v>41701</v>
      </c>
      <c r="C18" s="68" t="s">
        <v>149</v>
      </c>
      <c r="D18" s="69"/>
      <c r="E18" s="30">
        <v>723000</v>
      </c>
    </row>
    <row r="19" spans="1:5" ht="20.100000000000001" customHeight="1">
      <c r="A19" s="136"/>
      <c r="B19" s="25">
        <v>41712</v>
      </c>
      <c r="C19" s="64" t="s">
        <v>150</v>
      </c>
      <c r="D19" s="66"/>
      <c r="E19" s="26">
        <v>262000</v>
      </c>
    </row>
    <row r="20" spans="1:5" ht="20.100000000000001" customHeight="1">
      <c r="A20" s="136"/>
      <c r="B20" s="31">
        <v>41715</v>
      </c>
      <c r="C20" s="64" t="s">
        <v>151</v>
      </c>
      <c r="D20" s="66"/>
      <c r="E20" s="32">
        <v>169000</v>
      </c>
    </row>
    <row r="21" spans="1:5" ht="20.100000000000001" customHeight="1">
      <c r="A21" s="136"/>
      <c r="B21" s="31">
        <v>41719</v>
      </c>
      <c r="C21" s="44" t="s">
        <v>152</v>
      </c>
      <c r="D21" s="45"/>
      <c r="E21" s="32">
        <v>198400</v>
      </c>
    </row>
    <row r="22" spans="1:5" ht="20.100000000000001" customHeight="1">
      <c r="A22" s="136"/>
      <c r="B22" s="25">
        <v>41729</v>
      </c>
      <c r="C22" s="64" t="s">
        <v>153</v>
      </c>
      <c r="D22" s="66"/>
      <c r="E22" s="26">
        <v>288000</v>
      </c>
    </row>
    <row r="23" spans="1:5" ht="20.100000000000001" customHeight="1">
      <c r="A23" s="135"/>
      <c r="B23" s="33" t="s">
        <v>68</v>
      </c>
      <c r="C23" s="81" t="s">
        <v>87</v>
      </c>
      <c r="D23" s="82"/>
      <c r="E23" s="28">
        <f>SUM(E18:E22)</f>
        <v>1640400</v>
      </c>
    </row>
    <row r="24" spans="1:5" ht="20.100000000000001" customHeight="1">
      <c r="A24" s="70" t="s">
        <v>69</v>
      </c>
      <c r="B24" s="34">
        <v>41705</v>
      </c>
      <c r="C24" s="67" t="s">
        <v>154</v>
      </c>
      <c r="D24" s="79"/>
      <c r="E24" s="30">
        <v>325000</v>
      </c>
    </row>
    <row r="25" spans="1:5" ht="20.100000000000001" customHeight="1">
      <c r="A25" s="71"/>
      <c r="B25" s="34">
        <v>41711</v>
      </c>
      <c r="C25" s="67" t="s">
        <v>155</v>
      </c>
      <c r="D25" s="79"/>
      <c r="E25" s="30">
        <v>190000</v>
      </c>
    </row>
    <row r="26" spans="1:5" ht="20.100000000000001" customHeight="1">
      <c r="A26" s="71"/>
      <c r="B26" s="34">
        <v>41710</v>
      </c>
      <c r="C26" s="39" t="s">
        <v>156</v>
      </c>
      <c r="D26" s="40"/>
      <c r="E26" s="30">
        <v>265000</v>
      </c>
    </row>
    <row r="27" spans="1:5" ht="20.100000000000001" customHeight="1">
      <c r="A27" s="71"/>
      <c r="B27" s="34">
        <v>41725</v>
      </c>
      <c r="C27" s="39" t="s">
        <v>157</v>
      </c>
      <c r="D27" s="40"/>
      <c r="E27" s="30">
        <v>332863</v>
      </c>
    </row>
    <row r="28" spans="1:5" ht="20.100000000000001" customHeight="1">
      <c r="A28" s="137"/>
      <c r="B28" s="29" t="s">
        <v>77</v>
      </c>
      <c r="C28" s="64" t="s">
        <v>158</v>
      </c>
      <c r="D28" s="138"/>
      <c r="E28" s="32">
        <v>400000</v>
      </c>
    </row>
    <row r="29" spans="1:5" ht="20.100000000000001" customHeight="1">
      <c r="A29" s="139"/>
      <c r="B29" s="33" t="s">
        <v>68</v>
      </c>
      <c r="C29" s="81" t="s">
        <v>87</v>
      </c>
      <c r="D29" s="82"/>
      <c r="E29" s="28">
        <f>SUM(E24:E28)</f>
        <v>1512863</v>
      </c>
    </row>
    <row r="30" spans="1:5" ht="20.100000000000001" customHeight="1">
      <c r="A30" s="112" t="s">
        <v>159</v>
      </c>
      <c r="B30" s="34" t="s">
        <v>77</v>
      </c>
      <c r="C30" s="67" t="s">
        <v>71</v>
      </c>
      <c r="D30" s="80"/>
      <c r="E30" s="30">
        <v>904600</v>
      </c>
    </row>
    <row r="31" spans="1:5" ht="20.100000000000001" customHeight="1">
      <c r="A31" s="137"/>
      <c r="B31" s="34" t="s">
        <v>77</v>
      </c>
      <c r="C31" s="48" t="s">
        <v>72</v>
      </c>
      <c r="D31" s="49"/>
      <c r="E31" s="26">
        <v>1233250</v>
      </c>
    </row>
    <row r="32" spans="1:5" ht="20.100000000000001" customHeight="1">
      <c r="A32" s="77"/>
      <c r="B32" s="35" t="s">
        <v>13</v>
      </c>
      <c r="C32" s="50" t="s">
        <v>20</v>
      </c>
      <c r="D32" s="51"/>
      <c r="E32" s="36">
        <f>SUM(E30:E31)</f>
        <v>2137850</v>
      </c>
    </row>
    <row r="33" spans="1:5" ht="20.100000000000001" customHeight="1">
      <c r="A33" s="46" t="s">
        <v>21</v>
      </c>
      <c r="B33" s="47"/>
      <c r="C33" s="46" t="s">
        <v>24</v>
      </c>
      <c r="D33" s="47"/>
      <c r="E33" s="37">
        <f>SUM(E17,E23,E29,E32)</f>
        <v>6111113</v>
      </c>
    </row>
  </sheetData>
  <mergeCells count="26">
    <mergeCell ref="A1:E1"/>
    <mergeCell ref="A4:C4"/>
    <mergeCell ref="A8:C8"/>
    <mergeCell ref="A9:C9"/>
    <mergeCell ref="C12:D12"/>
    <mergeCell ref="A30:A32"/>
    <mergeCell ref="C33:D33"/>
    <mergeCell ref="A33:B33"/>
    <mergeCell ref="A24:A29"/>
    <mergeCell ref="C24:D24"/>
    <mergeCell ref="C29:D29"/>
    <mergeCell ref="C28:D28"/>
    <mergeCell ref="C30:D30"/>
    <mergeCell ref="C31:D31"/>
    <mergeCell ref="C32:D32"/>
    <mergeCell ref="A13:A17"/>
    <mergeCell ref="C13:D13"/>
    <mergeCell ref="C17:D17"/>
    <mergeCell ref="C25:D25"/>
    <mergeCell ref="A18:A23"/>
    <mergeCell ref="C14:D14"/>
    <mergeCell ref="C18:D18"/>
    <mergeCell ref="C19:D19"/>
    <mergeCell ref="C23:D23"/>
    <mergeCell ref="C20:D20"/>
    <mergeCell ref="C22:D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6"/>
  <sheetViews>
    <sheetView workbookViewId="0">
      <selection sqref="A1:E1"/>
    </sheetView>
  </sheetViews>
  <sheetFormatPr defaultRowHeight="12.75"/>
  <cols>
    <col min="1" max="5" width="17.625" style="1" customWidth="1"/>
    <col min="6" max="16384" width="9" style="1"/>
  </cols>
  <sheetData>
    <row r="1" spans="1:5" ht="27">
      <c r="A1" s="52" t="s">
        <v>215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48</v>
      </c>
      <c r="B3" s="3"/>
      <c r="C3" s="2"/>
      <c r="D3" s="2"/>
      <c r="E3" s="5" t="s">
        <v>49</v>
      </c>
    </row>
    <row r="4" spans="1:5" s="89" customFormat="1" ht="20.100000000000001" customHeight="1">
      <c r="A4" s="55" t="s">
        <v>50</v>
      </c>
      <c r="B4" s="56"/>
      <c r="C4" s="57"/>
      <c r="D4" s="87" t="s">
        <v>51</v>
      </c>
      <c r="E4" s="88" t="s">
        <v>52</v>
      </c>
    </row>
    <row r="5" spans="1:5" s="89" customFormat="1" ht="20.100000000000001" customHeight="1">
      <c r="A5" s="90" t="s">
        <v>53</v>
      </c>
      <c r="B5" s="91"/>
      <c r="C5" s="90"/>
      <c r="D5" s="91" t="s">
        <v>54</v>
      </c>
      <c r="E5" s="92">
        <v>267000</v>
      </c>
    </row>
    <row r="6" spans="1:5" s="89" customFormat="1" ht="20.100000000000001" customHeight="1">
      <c r="A6" s="90" t="s">
        <v>55</v>
      </c>
      <c r="B6" s="91"/>
      <c r="C6" s="90"/>
      <c r="D6" s="91" t="s">
        <v>56</v>
      </c>
      <c r="E6" s="93">
        <v>1412000</v>
      </c>
    </row>
    <row r="7" spans="1:5" s="89" customFormat="1" ht="20.100000000000001" customHeight="1">
      <c r="A7" s="90" t="s">
        <v>57</v>
      </c>
      <c r="B7" s="91"/>
      <c r="C7" s="90"/>
      <c r="D7" s="91" t="s">
        <v>58</v>
      </c>
      <c r="E7" s="92">
        <v>2312000</v>
      </c>
    </row>
    <row r="8" spans="1:5" s="89" customFormat="1" ht="20.100000000000001" customHeight="1">
      <c r="A8" s="94" t="s">
        <v>59</v>
      </c>
      <c r="B8" s="95"/>
      <c r="C8" s="96"/>
      <c r="D8" s="91" t="s">
        <v>60</v>
      </c>
      <c r="E8" s="92">
        <v>1427298</v>
      </c>
    </row>
    <row r="9" spans="1:5" s="89" customFormat="1" ht="20.100000000000001" customHeight="1">
      <c r="A9" s="46" t="s">
        <v>61</v>
      </c>
      <c r="B9" s="61"/>
      <c r="C9" s="47"/>
      <c r="D9" s="91" t="str">
        <f>C37</f>
        <v>17건</v>
      </c>
      <c r="E9" s="97">
        <f>SUM(E5:E8)</f>
        <v>5418298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62</v>
      </c>
      <c r="B11" s="3"/>
      <c r="C11" s="2"/>
      <c r="D11" s="2"/>
      <c r="E11" s="2"/>
    </row>
    <row r="12" spans="1:5" ht="20.100000000000001" customHeight="1">
      <c r="A12" s="22" t="s">
        <v>63</v>
      </c>
      <c r="B12" s="22" t="s">
        <v>64</v>
      </c>
      <c r="C12" s="55" t="s">
        <v>65</v>
      </c>
      <c r="D12" s="63"/>
      <c r="E12" s="22" t="s">
        <v>66</v>
      </c>
    </row>
    <row r="13" spans="1:5" ht="20.100000000000001" customHeight="1">
      <c r="A13" s="70" t="s">
        <v>80</v>
      </c>
      <c r="B13" s="113">
        <v>41661</v>
      </c>
      <c r="C13" s="144" t="s">
        <v>202</v>
      </c>
      <c r="D13" s="145"/>
      <c r="E13" s="114">
        <v>267000</v>
      </c>
    </row>
    <row r="14" spans="1:5" ht="20.100000000000001" customHeight="1">
      <c r="A14" s="136"/>
      <c r="B14" s="115"/>
      <c r="C14" s="146"/>
      <c r="D14" s="147"/>
      <c r="E14" s="116"/>
    </row>
    <row r="15" spans="1:5" ht="20.100000000000001" customHeight="1">
      <c r="A15" s="135"/>
      <c r="B15" s="117" t="s">
        <v>13</v>
      </c>
      <c r="C15" s="118" t="s">
        <v>120</v>
      </c>
      <c r="D15" s="119"/>
      <c r="E15" s="120">
        <f>SUM(E13:E14)</f>
        <v>267000</v>
      </c>
    </row>
    <row r="16" spans="1:5" ht="20.100000000000001" customHeight="1">
      <c r="A16" s="112" t="s">
        <v>176</v>
      </c>
      <c r="B16" s="121">
        <v>41645</v>
      </c>
      <c r="C16" s="122" t="s">
        <v>179</v>
      </c>
      <c r="D16" s="123"/>
      <c r="E16" s="124">
        <v>490000</v>
      </c>
    </row>
    <row r="17" spans="1:5" ht="20.100000000000001" customHeight="1">
      <c r="A17" s="140"/>
      <c r="B17" s="121">
        <v>41646</v>
      </c>
      <c r="C17" s="142" t="s">
        <v>203</v>
      </c>
      <c r="D17" s="143"/>
      <c r="E17" s="124">
        <v>197000</v>
      </c>
    </row>
    <row r="18" spans="1:5" ht="20.100000000000001" customHeight="1">
      <c r="A18" s="140"/>
      <c r="B18" s="126">
        <v>41648</v>
      </c>
      <c r="C18" s="122" t="s">
        <v>204</v>
      </c>
      <c r="D18" s="123"/>
      <c r="E18" s="127">
        <v>235000</v>
      </c>
    </row>
    <row r="19" spans="1:5" ht="20.100000000000001" customHeight="1">
      <c r="A19" s="140"/>
      <c r="B19" s="121">
        <v>41653</v>
      </c>
      <c r="C19" s="122" t="s">
        <v>205</v>
      </c>
      <c r="D19" s="123"/>
      <c r="E19" s="127">
        <v>490000</v>
      </c>
    </row>
    <row r="20" spans="1:5" ht="20.100000000000001" customHeight="1">
      <c r="A20" s="141"/>
      <c r="B20" s="128" t="s">
        <v>13</v>
      </c>
      <c r="C20" s="129" t="s">
        <v>23</v>
      </c>
      <c r="D20" s="130"/>
      <c r="E20" s="120">
        <f>SUM(E16:E19)</f>
        <v>1412000</v>
      </c>
    </row>
    <row r="21" spans="1:5" ht="20.100000000000001" customHeight="1">
      <c r="A21" s="70" t="s">
        <v>15</v>
      </c>
      <c r="B21" s="131">
        <v>41641</v>
      </c>
      <c r="C21" s="122" t="s">
        <v>206</v>
      </c>
      <c r="D21" s="123"/>
      <c r="E21" s="132">
        <v>59000</v>
      </c>
    </row>
    <row r="22" spans="1:5" ht="20.100000000000001" customHeight="1">
      <c r="A22" s="137"/>
      <c r="B22" s="131">
        <v>41647</v>
      </c>
      <c r="C22" s="122" t="s">
        <v>207</v>
      </c>
      <c r="D22" s="123"/>
      <c r="E22" s="132">
        <v>48000</v>
      </c>
    </row>
    <row r="23" spans="1:5" ht="20.100000000000001" customHeight="1">
      <c r="A23" s="137"/>
      <c r="B23" s="131">
        <v>41648</v>
      </c>
      <c r="C23" s="122" t="s">
        <v>208</v>
      </c>
      <c r="D23" s="123"/>
      <c r="E23" s="132">
        <v>210000</v>
      </c>
    </row>
    <row r="24" spans="1:5" ht="20.100000000000001" customHeight="1">
      <c r="A24" s="137"/>
      <c r="B24" s="131">
        <v>41653</v>
      </c>
      <c r="C24" s="122" t="s">
        <v>209</v>
      </c>
      <c r="D24" s="123"/>
      <c r="E24" s="132">
        <v>310000</v>
      </c>
    </row>
    <row r="25" spans="1:5" ht="20.100000000000001" customHeight="1">
      <c r="A25" s="137"/>
      <c r="B25" s="131">
        <v>41655</v>
      </c>
      <c r="C25" s="122" t="s">
        <v>210</v>
      </c>
      <c r="D25" s="123"/>
      <c r="E25" s="132">
        <v>320000</v>
      </c>
    </row>
    <row r="26" spans="1:5" ht="20.100000000000001" customHeight="1">
      <c r="A26" s="110"/>
      <c r="B26" s="131">
        <v>41656</v>
      </c>
      <c r="C26" s="150" t="s">
        <v>211</v>
      </c>
      <c r="D26" s="150"/>
      <c r="E26" s="132">
        <v>176000</v>
      </c>
    </row>
    <row r="27" spans="1:5" ht="20.100000000000001" customHeight="1">
      <c r="A27" s="110"/>
      <c r="B27" s="131">
        <v>41659</v>
      </c>
      <c r="C27" s="122" t="s">
        <v>212</v>
      </c>
      <c r="D27" s="123"/>
      <c r="E27" s="132">
        <v>528000</v>
      </c>
    </row>
    <row r="28" spans="1:5" ht="20.100000000000001" customHeight="1">
      <c r="A28" s="110"/>
      <c r="B28" s="131">
        <v>41659</v>
      </c>
      <c r="C28" s="122" t="s">
        <v>213</v>
      </c>
      <c r="D28" s="123"/>
      <c r="E28" s="132">
        <v>186000</v>
      </c>
    </row>
    <row r="29" spans="1:5" ht="20.100000000000001" customHeight="1">
      <c r="A29" s="110"/>
      <c r="B29" s="131">
        <v>41660</v>
      </c>
      <c r="C29" s="161" t="s">
        <v>214</v>
      </c>
      <c r="D29" s="162"/>
      <c r="E29" s="97">
        <v>307000</v>
      </c>
    </row>
    <row r="30" spans="1:5" ht="17.25" customHeight="1">
      <c r="A30" s="110"/>
      <c r="B30" s="163">
        <v>41661</v>
      </c>
      <c r="C30" s="164" t="s">
        <v>182</v>
      </c>
      <c r="D30" s="165"/>
      <c r="E30" s="166">
        <v>168000</v>
      </c>
    </row>
    <row r="31" spans="1:5" ht="5.25" hidden="1" customHeight="1">
      <c r="A31" s="110"/>
      <c r="B31" s="167"/>
      <c r="C31" s="168"/>
      <c r="D31" s="169"/>
      <c r="E31" s="170"/>
    </row>
    <row r="32" spans="1:5" ht="4.5" hidden="1" customHeight="1">
      <c r="A32" s="110"/>
      <c r="B32" s="171"/>
      <c r="C32" s="172"/>
      <c r="D32" s="173"/>
      <c r="E32" s="174"/>
    </row>
    <row r="33" spans="1:5" ht="20.100000000000001" customHeight="1">
      <c r="A33" s="111"/>
      <c r="B33" s="128" t="s">
        <v>13</v>
      </c>
      <c r="C33" s="129" t="s">
        <v>201</v>
      </c>
      <c r="D33" s="130"/>
      <c r="E33" s="120">
        <f>SUM(E21:E32)</f>
        <v>2312000</v>
      </c>
    </row>
    <row r="34" spans="1:5" ht="20.100000000000001" customHeight="1">
      <c r="A34" s="112" t="s">
        <v>188</v>
      </c>
      <c r="B34" s="151" t="s">
        <v>141</v>
      </c>
      <c r="C34" s="152" t="s">
        <v>18</v>
      </c>
      <c r="D34" s="153"/>
      <c r="E34" s="120">
        <f>131045+17603</f>
        <v>148648</v>
      </c>
    </row>
    <row r="35" spans="1:5" ht="20.100000000000001" customHeight="1">
      <c r="A35" s="110"/>
      <c r="B35" s="151" t="s">
        <v>141</v>
      </c>
      <c r="C35" s="154" t="s">
        <v>19</v>
      </c>
      <c r="D35" s="155"/>
      <c r="E35" s="132">
        <f>105000+70000+245000+378650+480000</f>
        <v>1278650</v>
      </c>
    </row>
    <row r="36" spans="1:5" ht="20.100000000000001" customHeight="1">
      <c r="A36" s="111"/>
      <c r="B36" s="156" t="s">
        <v>13</v>
      </c>
      <c r="C36" s="98" t="s">
        <v>20</v>
      </c>
      <c r="D36" s="99"/>
      <c r="E36" s="100">
        <f>SUM(E34:E35)</f>
        <v>1427298</v>
      </c>
    </row>
    <row r="37" spans="1:5" ht="26.25" customHeight="1">
      <c r="A37" s="46" t="s">
        <v>21</v>
      </c>
      <c r="B37" s="47"/>
      <c r="C37" s="98" t="s">
        <v>101</v>
      </c>
      <c r="D37" s="99"/>
      <c r="E37" s="100">
        <f>SUM(E15,E20,E33,E36)</f>
        <v>5418298</v>
      </c>
    </row>
    <row r="46" spans="1:5">
      <c r="D46" s="101"/>
    </row>
  </sheetData>
  <mergeCells count="35">
    <mergeCell ref="A37:B37"/>
    <mergeCell ref="C37:D37"/>
    <mergeCell ref="C30:D32"/>
    <mergeCell ref="E30:E31"/>
    <mergeCell ref="C33:D33"/>
    <mergeCell ref="A34:A36"/>
    <mergeCell ref="C34:D34"/>
    <mergeCell ref="C35:D35"/>
    <mergeCell ref="C36:D36"/>
    <mergeCell ref="A21:A33"/>
    <mergeCell ref="C21:D21"/>
    <mergeCell ref="C22:D22"/>
    <mergeCell ref="C23:D23"/>
    <mergeCell ref="C24:D24"/>
    <mergeCell ref="C25:D25"/>
    <mergeCell ref="C27:D27"/>
    <mergeCell ref="C28:D28"/>
    <mergeCell ref="C29:D29"/>
    <mergeCell ref="B30:B31"/>
    <mergeCell ref="A16:A20"/>
    <mergeCell ref="C16:D16"/>
    <mergeCell ref="C17:D17"/>
    <mergeCell ref="C18:D18"/>
    <mergeCell ref="C19:D19"/>
    <mergeCell ref="C20:D20"/>
    <mergeCell ref="A1:E1"/>
    <mergeCell ref="A4:C4"/>
    <mergeCell ref="A8:C8"/>
    <mergeCell ref="A9:C9"/>
    <mergeCell ref="C12:D12"/>
    <mergeCell ref="A13:A15"/>
    <mergeCell ref="B13:B14"/>
    <mergeCell ref="C13:D14"/>
    <mergeCell ref="E13:E14"/>
    <mergeCell ref="C15:D15"/>
  </mergeCells>
  <phoneticPr fontId="3" type="noConversion"/>
  <pageMargins left="0.47244094488188981" right="0.39370078740157483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A2" sqref="A2"/>
    </sheetView>
  </sheetViews>
  <sheetFormatPr defaultRowHeight="12.75"/>
  <cols>
    <col min="1" max="5" width="17.625" style="1" customWidth="1"/>
    <col min="6" max="16384" width="9" style="1"/>
  </cols>
  <sheetData>
    <row r="1" spans="1:5" ht="27">
      <c r="A1" s="52" t="s">
        <v>216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48</v>
      </c>
      <c r="B3" s="3"/>
      <c r="C3" s="2"/>
      <c r="D3" s="2"/>
      <c r="E3" s="5" t="s">
        <v>49</v>
      </c>
    </row>
    <row r="4" spans="1:5" ht="20.100000000000001" customHeight="1">
      <c r="A4" s="55" t="s">
        <v>50</v>
      </c>
      <c r="B4" s="56"/>
      <c r="C4" s="57"/>
      <c r="D4" s="87" t="s">
        <v>51</v>
      </c>
      <c r="E4" s="88" t="s">
        <v>52</v>
      </c>
    </row>
    <row r="5" spans="1:5" ht="20.100000000000001" customHeight="1">
      <c r="A5" s="102" t="s">
        <v>53</v>
      </c>
      <c r="B5" s="103"/>
      <c r="C5" s="104"/>
      <c r="D5" s="91" t="s">
        <v>54</v>
      </c>
      <c r="E5" s="92">
        <v>434000</v>
      </c>
    </row>
    <row r="6" spans="1:5" ht="20.100000000000001" customHeight="1">
      <c r="A6" s="105" t="s">
        <v>55</v>
      </c>
      <c r="B6" s="106"/>
      <c r="C6" s="107"/>
      <c r="D6" s="91" t="s">
        <v>56</v>
      </c>
      <c r="E6" s="93">
        <v>1767000</v>
      </c>
    </row>
    <row r="7" spans="1:5" ht="20.100000000000001" customHeight="1">
      <c r="A7" s="90" t="s">
        <v>57</v>
      </c>
      <c r="B7" s="106"/>
      <c r="C7" s="107"/>
      <c r="D7" s="91" t="s">
        <v>75</v>
      </c>
      <c r="E7" s="92">
        <v>2744000</v>
      </c>
    </row>
    <row r="8" spans="1:5" ht="20.100000000000001" customHeight="1">
      <c r="A8" s="94" t="s">
        <v>59</v>
      </c>
      <c r="B8" s="95"/>
      <c r="C8" s="96"/>
      <c r="D8" s="91" t="s">
        <v>60</v>
      </c>
      <c r="E8" s="92">
        <v>1096200</v>
      </c>
    </row>
    <row r="9" spans="1:5" ht="20.100000000000001" customHeight="1">
      <c r="A9" s="46" t="s">
        <v>61</v>
      </c>
      <c r="B9" s="61"/>
      <c r="C9" s="47"/>
      <c r="D9" s="91" t="str">
        <f>C32</f>
        <v>16건</v>
      </c>
      <c r="E9" s="97">
        <f>SUM(E5:E8)</f>
        <v>6041200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62</v>
      </c>
      <c r="B11" s="3"/>
      <c r="C11" s="2"/>
      <c r="D11" s="2"/>
      <c r="E11" s="2"/>
    </row>
    <row r="12" spans="1:5" ht="20.100000000000001" customHeight="1">
      <c r="A12" s="22" t="s">
        <v>11</v>
      </c>
      <c r="B12" s="22" t="s">
        <v>138</v>
      </c>
      <c r="C12" s="55" t="s">
        <v>12</v>
      </c>
      <c r="D12" s="63"/>
      <c r="E12" s="22" t="s">
        <v>139</v>
      </c>
    </row>
    <row r="13" spans="1:5" ht="20.100000000000001" customHeight="1">
      <c r="A13" s="70" t="s">
        <v>80</v>
      </c>
      <c r="B13" s="148">
        <v>41681</v>
      </c>
      <c r="C13" s="144" t="s">
        <v>178</v>
      </c>
      <c r="D13" s="145"/>
      <c r="E13" s="149">
        <v>434000</v>
      </c>
    </row>
    <row r="14" spans="1:5" ht="20.100000000000001" customHeight="1">
      <c r="A14" s="135"/>
      <c r="B14" s="117" t="s">
        <v>13</v>
      </c>
      <c r="C14" s="118" t="s">
        <v>120</v>
      </c>
      <c r="D14" s="119"/>
      <c r="E14" s="120">
        <f>SUM(E13:E13)</f>
        <v>434000</v>
      </c>
    </row>
    <row r="15" spans="1:5" ht="20.100000000000001" customHeight="1">
      <c r="A15" s="112" t="s">
        <v>176</v>
      </c>
      <c r="B15" s="121">
        <v>41674</v>
      </c>
      <c r="C15" s="122" t="s">
        <v>179</v>
      </c>
      <c r="D15" s="123"/>
      <c r="E15" s="124">
        <v>487000</v>
      </c>
    </row>
    <row r="16" spans="1:5" ht="20.100000000000001" customHeight="1">
      <c r="A16" s="140"/>
      <c r="B16" s="126">
        <v>41677</v>
      </c>
      <c r="C16" s="122" t="s">
        <v>179</v>
      </c>
      <c r="D16" s="123"/>
      <c r="E16" s="127">
        <v>480000</v>
      </c>
    </row>
    <row r="17" spans="1:5" ht="20.100000000000001" customHeight="1">
      <c r="A17" s="140"/>
      <c r="B17" s="121">
        <v>41689</v>
      </c>
      <c r="C17" s="122" t="s">
        <v>90</v>
      </c>
      <c r="D17" s="123"/>
      <c r="E17" s="127">
        <v>375000</v>
      </c>
    </row>
    <row r="18" spans="1:5" ht="20.100000000000001" customHeight="1">
      <c r="A18" s="141"/>
      <c r="B18" s="128" t="s">
        <v>13</v>
      </c>
      <c r="C18" s="129" t="s">
        <v>23</v>
      </c>
      <c r="D18" s="130"/>
      <c r="E18" s="120">
        <f>SUM(E15:E17)</f>
        <v>1342000</v>
      </c>
    </row>
    <row r="19" spans="1:5" ht="20.100000000000001" customHeight="1">
      <c r="A19" s="70" t="s">
        <v>15</v>
      </c>
      <c r="B19" s="131">
        <v>41673</v>
      </c>
      <c r="C19" s="122" t="s">
        <v>180</v>
      </c>
      <c r="D19" s="123"/>
      <c r="E19" s="132">
        <v>162000</v>
      </c>
    </row>
    <row r="20" spans="1:5" ht="20.100000000000001" customHeight="1">
      <c r="A20" s="137"/>
      <c r="B20" s="131">
        <v>41676</v>
      </c>
      <c r="C20" s="122" t="s">
        <v>181</v>
      </c>
      <c r="D20" s="123"/>
      <c r="E20" s="132">
        <v>161000</v>
      </c>
    </row>
    <row r="21" spans="1:5" ht="20.100000000000001" customHeight="1">
      <c r="A21" s="137"/>
      <c r="B21" s="131">
        <v>41677</v>
      </c>
      <c r="C21" s="122" t="s">
        <v>182</v>
      </c>
      <c r="D21" s="123"/>
      <c r="E21" s="132">
        <v>354000</v>
      </c>
    </row>
    <row r="22" spans="1:5" ht="20.100000000000001" customHeight="1">
      <c r="A22" s="137"/>
      <c r="B22" s="131">
        <v>41680</v>
      </c>
      <c r="C22" s="122" t="s">
        <v>183</v>
      </c>
      <c r="D22" s="123"/>
      <c r="E22" s="132">
        <v>110000</v>
      </c>
    </row>
    <row r="23" spans="1:5" ht="20.100000000000001" customHeight="1">
      <c r="A23" s="137"/>
      <c r="B23" s="131">
        <v>41683</v>
      </c>
      <c r="C23" s="122" t="s">
        <v>184</v>
      </c>
      <c r="D23" s="123"/>
      <c r="E23" s="132">
        <v>438000</v>
      </c>
    </row>
    <row r="24" spans="1:5" ht="20.100000000000001" customHeight="1">
      <c r="A24" s="110"/>
      <c r="B24" s="131">
        <v>41683</v>
      </c>
      <c r="C24" s="150" t="s">
        <v>185</v>
      </c>
      <c r="D24" s="150"/>
      <c r="E24" s="132">
        <v>158000</v>
      </c>
    </row>
    <row r="25" spans="1:5" ht="20.100000000000001" customHeight="1">
      <c r="A25" s="110"/>
      <c r="B25" s="131">
        <v>41689</v>
      </c>
      <c r="C25" s="122" t="s">
        <v>186</v>
      </c>
      <c r="D25" s="123"/>
      <c r="E25" s="132">
        <v>433000</v>
      </c>
    </row>
    <row r="26" spans="1:5" ht="20.100000000000001" customHeight="1">
      <c r="A26" s="110"/>
      <c r="B26" s="131">
        <v>41691</v>
      </c>
      <c r="C26" s="122" t="s">
        <v>187</v>
      </c>
      <c r="D26" s="123"/>
      <c r="E26" s="132">
        <v>418000</v>
      </c>
    </row>
    <row r="27" spans="1:5" ht="20.100000000000001" customHeight="1">
      <c r="A27" s="110"/>
      <c r="B27" s="131">
        <v>41696</v>
      </c>
      <c r="C27" s="122" t="s">
        <v>187</v>
      </c>
      <c r="D27" s="123"/>
      <c r="E27" s="97">
        <v>510000</v>
      </c>
    </row>
    <row r="28" spans="1:5" ht="20.100000000000001" customHeight="1">
      <c r="A28" s="111"/>
      <c r="B28" s="128" t="s">
        <v>13</v>
      </c>
      <c r="C28" s="129" t="s">
        <v>118</v>
      </c>
      <c r="D28" s="130"/>
      <c r="E28" s="120">
        <f>SUM(E19:E27)</f>
        <v>2744000</v>
      </c>
    </row>
    <row r="29" spans="1:5" ht="20.100000000000001" customHeight="1">
      <c r="A29" s="112" t="s">
        <v>188</v>
      </c>
      <c r="B29" s="151" t="s">
        <v>40</v>
      </c>
      <c r="C29" s="152" t="s">
        <v>18</v>
      </c>
      <c r="D29" s="153"/>
      <c r="E29" s="120">
        <f>34000+160000+290000</f>
        <v>484000</v>
      </c>
    </row>
    <row r="30" spans="1:5" ht="20.100000000000001" customHeight="1">
      <c r="A30" s="110"/>
      <c r="B30" s="151" t="s">
        <v>40</v>
      </c>
      <c r="C30" s="154" t="s">
        <v>19</v>
      </c>
      <c r="D30" s="155"/>
      <c r="E30" s="132">
        <f>245000+367200</f>
        <v>612200</v>
      </c>
    </row>
    <row r="31" spans="1:5" ht="20.100000000000001" customHeight="1">
      <c r="A31" s="111"/>
      <c r="B31" s="156" t="s">
        <v>13</v>
      </c>
      <c r="C31" s="98" t="s">
        <v>20</v>
      </c>
      <c r="D31" s="99"/>
      <c r="E31" s="100">
        <f>SUM(E29:E30)</f>
        <v>1096200</v>
      </c>
    </row>
    <row r="32" spans="1:5" ht="20.100000000000001" customHeight="1">
      <c r="A32" s="46" t="s">
        <v>21</v>
      </c>
      <c r="B32" s="47"/>
      <c r="C32" s="98" t="s">
        <v>24</v>
      </c>
      <c r="D32" s="99"/>
      <c r="E32" s="100">
        <f>SUM(E14,E18,E28,E31)</f>
        <v>5616200</v>
      </c>
    </row>
  </sheetData>
  <mergeCells count="30">
    <mergeCell ref="A32:B32"/>
    <mergeCell ref="C32:D32"/>
    <mergeCell ref="C26:D26"/>
    <mergeCell ref="C27:D27"/>
    <mergeCell ref="C28:D28"/>
    <mergeCell ref="A29:A31"/>
    <mergeCell ref="C29:D29"/>
    <mergeCell ref="C30:D30"/>
    <mergeCell ref="C31:D31"/>
    <mergeCell ref="C16:D16"/>
    <mergeCell ref="C17:D17"/>
    <mergeCell ref="C18:D18"/>
    <mergeCell ref="A19:A28"/>
    <mergeCell ref="C19:D19"/>
    <mergeCell ref="C20:D20"/>
    <mergeCell ref="C21:D21"/>
    <mergeCell ref="C22:D22"/>
    <mergeCell ref="C23:D23"/>
    <mergeCell ref="C25:D25"/>
    <mergeCell ref="A13:A14"/>
    <mergeCell ref="C13:D13"/>
    <mergeCell ref="C14:D14"/>
    <mergeCell ref="A15:A18"/>
    <mergeCell ref="C15:D15"/>
    <mergeCell ref="A1:E1"/>
    <mergeCell ref="A4:C4"/>
    <mergeCell ref="A5:C5"/>
    <mergeCell ref="A8:C8"/>
    <mergeCell ref="A9:C9"/>
    <mergeCell ref="C12:D12"/>
  </mergeCells>
  <phoneticPr fontId="3" type="noConversion"/>
  <pageMargins left="0" right="0" top="0.74803149606299213" bottom="0.15748031496062992" header="0.31496062992125984" footer="0.3149606299212598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A2" sqref="A2"/>
    </sheetView>
  </sheetViews>
  <sheetFormatPr defaultRowHeight="12.75"/>
  <cols>
    <col min="1" max="5" width="17.625" style="1" customWidth="1"/>
    <col min="6" max="16384" width="9" style="1"/>
  </cols>
  <sheetData>
    <row r="1" spans="1:5" ht="27">
      <c r="A1" s="52" t="s">
        <v>217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48</v>
      </c>
      <c r="B3" s="3"/>
      <c r="C3" s="2"/>
      <c r="D3" s="2"/>
      <c r="E3" s="5" t="s">
        <v>49</v>
      </c>
    </row>
    <row r="4" spans="1:5" ht="20.100000000000001" customHeight="1">
      <c r="A4" s="55" t="s">
        <v>50</v>
      </c>
      <c r="B4" s="56"/>
      <c r="C4" s="57"/>
      <c r="D4" s="87" t="s">
        <v>51</v>
      </c>
      <c r="E4" s="88" t="s">
        <v>52</v>
      </c>
    </row>
    <row r="5" spans="1:5" ht="20.100000000000001" customHeight="1">
      <c r="A5" s="102" t="s">
        <v>53</v>
      </c>
      <c r="B5" s="103"/>
      <c r="C5" s="104"/>
      <c r="D5" s="91" t="s">
        <v>54</v>
      </c>
      <c r="E5" s="92">
        <v>450000</v>
      </c>
    </row>
    <row r="6" spans="1:5" ht="20.100000000000001" customHeight="1">
      <c r="A6" s="105" t="s">
        <v>55</v>
      </c>
      <c r="B6" s="106"/>
      <c r="C6" s="107"/>
      <c r="D6" s="91" t="s">
        <v>56</v>
      </c>
      <c r="E6" s="93">
        <v>1313000</v>
      </c>
    </row>
    <row r="7" spans="1:5" ht="20.100000000000001" customHeight="1">
      <c r="A7" s="90" t="s">
        <v>57</v>
      </c>
      <c r="B7" s="106"/>
      <c r="C7" s="107"/>
      <c r="D7" s="91" t="s">
        <v>58</v>
      </c>
      <c r="E7" s="92">
        <v>2220500</v>
      </c>
    </row>
    <row r="8" spans="1:5" ht="20.100000000000001" customHeight="1">
      <c r="A8" s="94" t="s">
        <v>59</v>
      </c>
      <c r="B8" s="95"/>
      <c r="C8" s="96"/>
      <c r="D8" s="91" t="s">
        <v>60</v>
      </c>
      <c r="E8" s="92">
        <v>1630080</v>
      </c>
    </row>
    <row r="9" spans="1:5" ht="20.100000000000001" customHeight="1">
      <c r="A9" s="46" t="s">
        <v>61</v>
      </c>
      <c r="B9" s="61"/>
      <c r="C9" s="47"/>
      <c r="D9" s="91" t="str">
        <f>C34</f>
        <v>17건</v>
      </c>
      <c r="E9" s="97">
        <f>SUM(E5:E8)</f>
        <v>5613580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62</v>
      </c>
      <c r="B11" s="3"/>
      <c r="C11" s="2"/>
      <c r="D11" s="2"/>
      <c r="E11" s="2"/>
    </row>
    <row r="12" spans="1:5" ht="20.100000000000001" customHeight="1">
      <c r="A12" s="22" t="s">
        <v>11</v>
      </c>
      <c r="B12" s="22" t="s">
        <v>138</v>
      </c>
      <c r="C12" s="55" t="s">
        <v>12</v>
      </c>
      <c r="D12" s="63"/>
      <c r="E12" s="22" t="s">
        <v>139</v>
      </c>
    </row>
    <row r="13" spans="1:5" ht="20.100000000000001" customHeight="1">
      <c r="A13" s="70" t="s">
        <v>80</v>
      </c>
      <c r="B13" s="148">
        <v>41717</v>
      </c>
      <c r="C13" s="122" t="s">
        <v>189</v>
      </c>
      <c r="D13" s="123"/>
      <c r="E13" s="149">
        <v>450000</v>
      </c>
    </row>
    <row r="14" spans="1:5" ht="20.100000000000001" customHeight="1">
      <c r="A14" s="135"/>
      <c r="B14" s="117" t="s">
        <v>13</v>
      </c>
      <c r="C14" s="118" t="s">
        <v>120</v>
      </c>
      <c r="D14" s="119"/>
      <c r="E14" s="120">
        <f>SUM(E13:E13)</f>
        <v>450000</v>
      </c>
    </row>
    <row r="15" spans="1:5" ht="20.100000000000001" customHeight="1">
      <c r="A15" s="112" t="s">
        <v>176</v>
      </c>
      <c r="B15" s="121">
        <v>41708</v>
      </c>
      <c r="C15" s="122" t="s">
        <v>190</v>
      </c>
      <c r="D15" s="123"/>
      <c r="E15" s="124">
        <v>468000</v>
      </c>
    </row>
    <row r="16" spans="1:5" ht="20.100000000000001" customHeight="1">
      <c r="A16" s="140"/>
      <c r="B16" s="157">
        <v>41715</v>
      </c>
      <c r="C16" s="125" t="s">
        <v>191</v>
      </c>
      <c r="D16" s="125"/>
      <c r="E16" s="158">
        <v>341000</v>
      </c>
    </row>
    <row r="17" spans="1:5" ht="20.100000000000001" customHeight="1">
      <c r="A17" s="140"/>
      <c r="B17" s="126">
        <v>41717</v>
      </c>
      <c r="C17" s="122" t="s">
        <v>192</v>
      </c>
      <c r="D17" s="123"/>
      <c r="E17" s="127">
        <v>217000</v>
      </c>
    </row>
    <row r="18" spans="1:5" ht="20.100000000000001" customHeight="1">
      <c r="A18" s="140"/>
      <c r="B18" s="121">
        <v>41726</v>
      </c>
      <c r="C18" s="122" t="s">
        <v>90</v>
      </c>
      <c r="D18" s="123"/>
      <c r="E18" s="127">
        <v>287000</v>
      </c>
    </row>
    <row r="19" spans="1:5" ht="20.100000000000001" customHeight="1">
      <c r="A19" s="141"/>
      <c r="B19" s="128" t="s">
        <v>13</v>
      </c>
      <c r="C19" s="129" t="s">
        <v>23</v>
      </c>
      <c r="D19" s="130"/>
      <c r="E19" s="120">
        <f>SUM(E15:E18)</f>
        <v>1313000</v>
      </c>
    </row>
    <row r="20" spans="1:5" ht="20.100000000000001" customHeight="1">
      <c r="A20" s="70" t="s">
        <v>15</v>
      </c>
      <c r="B20" s="131">
        <v>41703</v>
      </c>
      <c r="C20" s="122" t="s">
        <v>180</v>
      </c>
      <c r="D20" s="123"/>
      <c r="E20" s="132">
        <v>443500</v>
      </c>
    </row>
    <row r="21" spans="1:5" ht="20.100000000000001" customHeight="1">
      <c r="A21" s="137"/>
      <c r="B21" s="131">
        <v>41705</v>
      </c>
      <c r="C21" s="122" t="s">
        <v>193</v>
      </c>
      <c r="D21" s="123"/>
      <c r="E21" s="132">
        <v>63000</v>
      </c>
    </row>
    <row r="22" spans="1:5" ht="20.100000000000001" customHeight="1">
      <c r="A22" s="137"/>
      <c r="B22" s="131">
        <v>41709</v>
      </c>
      <c r="C22" s="122" t="s">
        <v>194</v>
      </c>
      <c r="D22" s="123"/>
      <c r="E22" s="132">
        <v>117000</v>
      </c>
    </row>
    <row r="23" spans="1:5" ht="20.100000000000001" customHeight="1">
      <c r="A23" s="137"/>
      <c r="B23" s="131">
        <v>41710</v>
      </c>
      <c r="C23" s="122" t="s">
        <v>195</v>
      </c>
      <c r="D23" s="123"/>
      <c r="E23" s="132">
        <v>550000</v>
      </c>
    </row>
    <row r="24" spans="1:5" ht="20.100000000000001" customHeight="1">
      <c r="A24" s="137"/>
      <c r="B24" s="131">
        <v>41711</v>
      </c>
      <c r="C24" s="122" t="s">
        <v>196</v>
      </c>
      <c r="D24" s="123"/>
      <c r="E24" s="132">
        <v>235500</v>
      </c>
    </row>
    <row r="25" spans="1:5" ht="20.100000000000001" customHeight="1">
      <c r="A25" s="110"/>
      <c r="B25" s="131">
        <v>41712</v>
      </c>
      <c r="C25" s="150" t="s">
        <v>197</v>
      </c>
      <c r="D25" s="150"/>
      <c r="E25" s="132">
        <v>220500</v>
      </c>
    </row>
    <row r="26" spans="1:5" ht="20.100000000000001" customHeight="1">
      <c r="A26" s="110"/>
      <c r="B26" s="131">
        <v>41715</v>
      </c>
      <c r="C26" s="122" t="s">
        <v>198</v>
      </c>
      <c r="D26" s="123"/>
      <c r="E26" s="132">
        <v>112000</v>
      </c>
    </row>
    <row r="27" spans="1:5" ht="20.100000000000001" customHeight="1">
      <c r="A27" s="110"/>
      <c r="B27" s="131">
        <v>41716</v>
      </c>
      <c r="C27" s="122" t="s">
        <v>182</v>
      </c>
      <c r="D27" s="123"/>
      <c r="E27" s="132">
        <v>94000</v>
      </c>
    </row>
    <row r="28" spans="1:5" ht="20.100000000000001" customHeight="1">
      <c r="A28" s="110"/>
      <c r="B28" s="131">
        <v>41723</v>
      </c>
      <c r="C28" s="122" t="s">
        <v>199</v>
      </c>
      <c r="D28" s="123"/>
      <c r="E28" s="97">
        <v>135000</v>
      </c>
    </row>
    <row r="29" spans="1:5" ht="20.100000000000001" customHeight="1">
      <c r="A29" s="110"/>
      <c r="B29" s="131">
        <v>41726</v>
      </c>
      <c r="C29" s="159" t="s">
        <v>200</v>
      </c>
      <c r="D29" s="160"/>
      <c r="E29" s="97">
        <v>250000</v>
      </c>
    </row>
    <row r="30" spans="1:5" ht="20.100000000000001" customHeight="1">
      <c r="A30" s="111"/>
      <c r="B30" s="128" t="s">
        <v>13</v>
      </c>
      <c r="C30" s="129" t="s">
        <v>201</v>
      </c>
      <c r="D30" s="130"/>
      <c r="E30" s="120">
        <f>SUM(E20:E29)</f>
        <v>2220500</v>
      </c>
    </row>
    <row r="31" spans="1:5" ht="20.100000000000001" customHeight="1">
      <c r="A31" s="112" t="s">
        <v>188</v>
      </c>
      <c r="B31" s="151" t="s">
        <v>46</v>
      </c>
      <c r="C31" s="152" t="s">
        <v>18</v>
      </c>
      <c r="D31" s="153"/>
      <c r="E31" s="120">
        <f>41300+150000+55000+300000</f>
        <v>546300</v>
      </c>
    </row>
    <row r="32" spans="1:5" ht="20.100000000000001" customHeight="1">
      <c r="A32" s="110"/>
      <c r="B32" s="151" t="s">
        <v>46</v>
      </c>
      <c r="C32" s="154" t="s">
        <v>19</v>
      </c>
      <c r="D32" s="155"/>
      <c r="E32" s="132">
        <f>245000+470000+368780</f>
        <v>1083780</v>
      </c>
    </row>
    <row r="33" spans="1:5" ht="20.100000000000001" customHeight="1">
      <c r="A33" s="111"/>
      <c r="B33" s="156" t="s">
        <v>13</v>
      </c>
      <c r="C33" s="98" t="s">
        <v>20</v>
      </c>
      <c r="D33" s="99"/>
      <c r="E33" s="100">
        <f>SUM(E31:E32)</f>
        <v>1630080</v>
      </c>
    </row>
    <row r="34" spans="1:5" ht="20.100000000000001" customHeight="1">
      <c r="A34" s="46" t="s">
        <v>21</v>
      </c>
      <c r="B34" s="47"/>
      <c r="C34" s="98" t="s">
        <v>101</v>
      </c>
      <c r="D34" s="99"/>
      <c r="E34" s="100">
        <f>SUM(E14,E19,E30,E33)</f>
        <v>5613580</v>
      </c>
    </row>
    <row r="40" spans="1:5">
      <c r="C40" s="101"/>
    </row>
  </sheetData>
  <mergeCells count="31">
    <mergeCell ref="A34:B34"/>
    <mergeCell ref="C34:D34"/>
    <mergeCell ref="C27:D27"/>
    <mergeCell ref="C28:D28"/>
    <mergeCell ref="C30:D30"/>
    <mergeCell ref="A31:A33"/>
    <mergeCell ref="C31:D31"/>
    <mergeCell ref="C32:D32"/>
    <mergeCell ref="C33:D33"/>
    <mergeCell ref="C17:D17"/>
    <mergeCell ref="C18:D18"/>
    <mergeCell ref="C19:D19"/>
    <mergeCell ref="A20:A30"/>
    <mergeCell ref="C20:D20"/>
    <mergeCell ref="C21:D21"/>
    <mergeCell ref="C22:D22"/>
    <mergeCell ref="C23:D23"/>
    <mergeCell ref="C24:D24"/>
    <mergeCell ref="C26:D26"/>
    <mergeCell ref="A13:A14"/>
    <mergeCell ref="C13:D13"/>
    <mergeCell ref="C14:D14"/>
    <mergeCell ref="A15:A19"/>
    <mergeCell ref="C15:D15"/>
    <mergeCell ref="C16:D16"/>
    <mergeCell ref="A1:E1"/>
    <mergeCell ref="A4:C4"/>
    <mergeCell ref="A5:C5"/>
    <mergeCell ref="A8:C8"/>
    <mergeCell ref="A9:C9"/>
    <mergeCell ref="C12:D12"/>
  </mergeCells>
  <phoneticPr fontId="3" type="noConversion"/>
  <pageMargins left="0.70866141732283472" right="0.36" top="0.74803149606299213" bottom="0.74803149606299213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4"/>
  <sheetViews>
    <sheetView workbookViewId="0">
      <selection activeCell="I11" sqref="I11"/>
    </sheetView>
  </sheetViews>
  <sheetFormatPr defaultRowHeight="12.75"/>
  <cols>
    <col min="1" max="5" width="17.625" style="1" customWidth="1"/>
    <col min="6" max="16384" width="9" style="1"/>
  </cols>
  <sheetData>
    <row r="1" spans="1:5" ht="27">
      <c r="A1" s="52" t="s">
        <v>78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48</v>
      </c>
      <c r="B3" s="3"/>
      <c r="C3" s="2"/>
      <c r="D3" s="2"/>
      <c r="E3" s="5" t="s">
        <v>49</v>
      </c>
    </row>
    <row r="4" spans="1:5" ht="20.100000000000001" customHeight="1">
      <c r="A4" s="55" t="s">
        <v>50</v>
      </c>
      <c r="B4" s="56"/>
      <c r="C4" s="57"/>
      <c r="D4" s="6" t="s">
        <v>51</v>
      </c>
      <c r="E4" s="7" t="s">
        <v>52</v>
      </c>
    </row>
    <row r="5" spans="1:5" ht="20.100000000000001" customHeight="1">
      <c r="A5" s="8" t="s">
        <v>53</v>
      </c>
      <c r="B5" s="9"/>
      <c r="C5" s="10"/>
      <c r="D5" s="11" t="str">
        <f>C18</f>
        <v>5건</v>
      </c>
      <c r="E5" s="12">
        <f>E18</f>
        <v>1382000</v>
      </c>
    </row>
    <row r="6" spans="1:5" ht="20.100000000000001" customHeight="1">
      <c r="A6" s="13" t="s">
        <v>55</v>
      </c>
      <c r="B6" s="14"/>
      <c r="C6" s="15"/>
      <c r="D6" s="16" t="str">
        <f>C23</f>
        <v>4건</v>
      </c>
      <c r="E6" s="17">
        <f>E23</f>
        <v>1161000</v>
      </c>
    </row>
    <row r="7" spans="1:5" ht="20.100000000000001" customHeight="1">
      <c r="A7" s="13" t="s">
        <v>57</v>
      </c>
      <c r="B7" s="14"/>
      <c r="C7" s="15"/>
      <c r="D7" s="16" t="str">
        <f>C30</f>
        <v>6건</v>
      </c>
      <c r="E7" s="17">
        <f>E30</f>
        <v>1501100</v>
      </c>
    </row>
    <row r="8" spans="1:5" ht="20.100000000000001" customHeight="1">
      <c r="A8" s="58" t="s">
        <v>79</v>
      </c>
      <c r="B8" s="59"/>
      <c r="C8" s="60"/>
      <c r="D8" s="18" t="str">
        <f>C33</f>
        <v>2건</v>
      </c>
      <c r="E8" s="19">
        <f>E33</f>
        <v>465150</v>
      </c>
    </row>
    <row r="9" spans="1:5" ht="20.100000000000001" customHeight="1">
      <c r="A9" s="46" t="s">
        <v>61</v>
      </c>
      <c r="B9" s="61"/>
      <c r="C9" s="62"/>
      <c r="D9" s="20" t="str">
        <f>C34</f>
        <v>17건</v>
      </c>
      <c r="E9" s="21">
        <f>SUM(E5:E8)</f>
        <v>4509250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62</v>
      </c>
      <c r="B11" s="3"/>
      <c r="C11" s="2"/>
      <c r="D11" s="2"/>
      <c r="E11" s="2"/>
    </row>
    <row r="12" spans="1:5" ht="20.100000000000001" customHeight="1">
      <c r="A12" s="22" t="s">
        <v>63</v>
      </c>
      <c r="B12" s="22" t="s">
        <v>64</v>
      </c>
      <c r="C12" s="55" t="s">
        <v>65</v>
      </c>
      <c r="D12" s="63"/>
      <c r="E12" s="22" t="s">
        <v>66</v>
      </c>
    </row>
    <row r="13" spans="1:5" ht="20.100000000000001" customHeight="1">
      <c r="A13" s="70" t="s">
        <v>67</v>
      </c>
      <c r="B13" s="23">
        <v>41642</v>
      </c>
      <c r="C13" s="67" t="s">
        <v>81</v>
      </c>
      <c r="D13" s="133"/>
      <c r="E13" s="24">
        <v>321000</v>
      </c>
    </row>
    <row r="14" spans="1:5" ht="20.100000000000001" customHeight="1">
      <c r="A14" s="136"/>
      <c r="B14" s="25">
        <v>41647</v>
      </c>
      <c r="C14" s="64" t="s">
        <v>82</v>
      </c>
      <c r="D14" s="66"/>
      <c r="E14" s="26">
        <v>107000</v>
      </c>
    </row>
    <row r="15" spans="1:5" ht="20.100000000000001" customHeight="1">
      <c r="A15" s="136"/>
      <c r="B15" s="31">
        <v>41649</v>
      </c>
      <c r="C15" s="108" t="s">
        <v>83</v>
      </c>
      <c r="D15" s="109"/>
      <c r="E15" s="32">
        <v>392000</v>
      </c>
    </row>
    <row r="16" spans="1:5" ht="20.100000000000001" customHeight="1">
      <c r="A16" s="136"/>
      <c r="B16" s="31">
        <v>41652</v>
      </c>
      <c r="C16" s="108" t="s">
        <v>84</v>
      </c>
      <c r="D16" s="109"/>
      <c r="E16" s="32">
        <v>336000</v>
      </c>
    </row>
    <row r="17" spans="1:5" ht="20.100000000000001" customHeight="1">
      <c r="A17" s="136"/>
      <c r="B17" s="31">
        <v>41666</v>
      </c>
      <c r="C17" s="108" t="s">
        <v>85</v>
      </c>
      <c r="D17" s="109"/>
      <c r="E17" s="32">
        <v>226000</v>
      </c>
    </row>
    <row r="18" spans="1:5" ht="20.100000000000001" customHeight="1">
      <c r="A18" s="135"/>
      <c r="B18" s="27" t="s">
        <v>68</v>
      </c>
      <c r="C18" s="73" t="s">
        <v>87</v>
      </c>
      <c r="D18" s="74"/>
      <c r="E18" s="28">
        <f>SUM(E13:E17)</f>
        <v>1382000</v>
      </c>
    </row>
    <row r="19" spans="1:5" ht="20.100000000000001" customHeight="1">
      <c r="A19" s="112" t="s">
        <v>177</v>
      </c>
      <c r="B19" s="29">
        <v>41645</v>
      </c>
      <c r="C19" s="68" t="s">
        <v>88</v>
      </c>
      <c r="D19" s="69"/>
      <c r="E19" s="30">
        <v>250000</v>
      </c>
    </row>
    <row r="20" spans="1:5" ht="20.100000000000001" customHeight="1">
      <c r="A20" s="136"/>
      <c r="B20" s="25">
        <v>41652</v>
      </c>
      <c r="C20" s="64" t="s">
        <v>89</v>
      </c>
      <c r="D20" s="66"/>
      <c r="E20" s="26">
        <v>455000</v>
      </c>
    </row>
    <row r="21" spans="1:5" ht="20.100000000000001" customHeight="1">
      <c r="A21" s="136"/>
      <c r="B21" s="31">
        <v>41655</v>
      </c>
      <c r="C21" s="64" t="s">
        <v>76</v>
      </c>
      <c r="D21" s="66"/>
      <c r="E21" s="32">
        <v>130000</v>
      </c>
    </row>
    <row r="22" spans="1:5" ht="20.100000000000001" customHeight="1">
      <c r="A22" s="136"/>
      <c r="B22" s="31">
        <v>41663</v>
      </c>
      <c r="C22" s="64" t="s">
        <v>91</v>
      </c>
      <c r="D22" s="66"/>
      <c r="E22" s="32">
        <v>326000</v>
      </c>
    </row>
    <row r="23" spans="1:5" ht="20.100000000000001" customHeight="1">
      <c r="A23" s="135"/>
      <c r="B23" s="33" t="s">
        <v>68</v>
      </c>
      <c r="C23" s="81" t="s">
        <v>56</v>
      </c>
      <c r="D23" s="82"/>
      <c r="E23" s="28">
        <f>SUM(E19:E22)</f>
        <v>1161000</v>
      </c>
    </row>
    <row r="24" spans="1:5" ht="20.100000000000001" customHeight="1">
      <c r="A24" s="70" t="s">
        <v>69</v>
      </c>
      <c r="B24" s="34">
        <v>41646</v>
      </c>
      <c r="C24" s="67" t="s">
        <v>92</v>
      </c>
      <c r="D24" s="79"/>
      <c r="E24" s="30">
        <v>143800</v>
      </c>
    </row>
    <row r="25" spans="1:5" ht="20.100000000000001" customHeight="1">
      <c r="A25" s="137"/>
      <c r="B25" s="34">
        <v>41653</v>
      </c>
      <c r="C25" s="85" t="s">
        <v>93</v>
      </c>
      <c r="D25" s="86"/>
      <c r="E25" s="30">
        <v>252000</v>
      </c>
    </row>
    <row r="26" spans="1:5" ht="20.100000000000001" customHeight="1">
      <c r="A26" s="137"/>
      <c r="B26" s="29">
        <v>41656</v>
      </c>
      <c r="C26" s="64" t="s">
        <v>94</v>
      </c>
      <c r="D26" s="66"/>
      <c r="E26" s="32">
        <v>439000</v>
      </c>
    </row>
    <row r="27" spans="1:5" ht="20.100000000000001" customHeight="1">
      <c r="A27" s="137"/>
      <c r="B27" s="29">
        <v>41662</v>
      </c>
      <c r="C27" s="64" t="s">
        <v>95</v>
      </c>
      <c r="D27" s="66"/>
      <c r="E27" s="26">
        <v>93000</v>
      </c>
    </row>
    <row r="28" spans="1:5" ht="20.100000000000001" customHeight="1">
      <c r="A28" s="137"/>
      <c r="B28" s="29">
        <v>41667</v>
      </c>
      <c r="C28" s="64" t="s">
        <v>96</v>
      </c>
      <c r="D28" s="66"/>
      <c r="E28" s="32">
        <v>173300</v>
      </c>
    </row>
    <row r="29" spans="1:5" ht="20.100000000000001" customHeight="1">
      <c r="A29" s="137"/>
      <c r="B29" s="29" t="s">
        <v>97</v>
      </c>
      <c r="C29" s="44" t="s">
        <v>98</v>
      </c>
      <c r="D29" s="45"/>
      <c r="E29" s="32">
        <v>400000</v>
      </c>
    </row>
    <row r="30" spans="1:5" ht="20.100000000000001" customHeight="1">
      <c r="A30" s="139"/>
      <c r="B30" s="33" t="s">
        <v>68</v>
      </c>
      <c r="C30" s="81" t="s">
        <v>99</v>
      </c>
      <c r="D30" s="82"/>
      <c r="E30" s="28">
        <f>SUM(E24:E29)</f>
        <v>1501100</v>
      </c>
    </row>
    <row r="31" spans="1:5" ht="20.100000000000001" customHeight="1">
      <c r="A31" s="112" t="s">
        <v>144</v>
      </c>
      <c r="B31" s="34" t="s">
        <v>100</v>
      </c>
      <c r="C31" s="67" t="s">
        <v>71</v>
      </c>
      <c r="D31" s="80"/>
      <c r="E31" s="30">
        <v>105000</v>
      </c>
    </row>
    <row r="32" spans="1:5" ht="20.100000000000001" customHeight="1">
      <c r="A32" s="76"/>
      <c r="B32" s="34" t="s">
        <v>100</v>
      </c>
      <c r="C32" s="48" t="s">
        <v>72</v>
      </c>
      <c r="D32" s="49"/>
      <c r="E32" s="26">
        <v>360150</v>
      </c>
    </row>
    <row r="33" spans="1:5" ht="20.100000000000001" customHeight="1">
      <c r="A33" s="77"/>
      <c r="B33" s="35" t="s">
        <v>68</v>
      </c>
      <c r="C33" s="50" t="s">
        <v>60</v>
      </c>
      <c r="D33" s="51"/>
      <c r="E33" s="36">
        <f>SUM(E31:E32)</f>
        <v>465150</v>
      </c>
    </row>
    <row r="34" spans="1:5" ht="20.100000000000001" customHeight="1">
      <c r="A34" s="46" t="s">
        <v>73</v>
      </c>
      <c r="B34" s="47"/>
      <c r="C34" s="46" t="s">
        <v>74</v>
      </c>
      <c r="D34" s="47"/>
      <c r="E34" s="37">
        <f>SUM(E18,E23,E30,E33)</f>
        <v>4509250</v>
      </c>
    </row>
  </sheetData>
  <mergeCells count="28">
    <mergeCell ref="A31:A33"/>
    <mergeCell ref="C31:D31"/>
    <mergeCell ref="C32:D32"/>
    <mergeCell ref="C33:D33"/>
    <mergeCell ref="A34:B34"/>
    <mergeCell ref="C34:D34"/>
    <mergeCell ref="A24:A30"/>
    <mergeCell ref="C24:D24"/>
    <mergeCell ref="C25:D25"/>
    <mergeCell ref="C26:D26"/>
    <mergeCell ref="C27:D27"/>
    <mergeCell ref="C28:D28"/>
    <mergeCell ref="C30:D30"/>
    <mergeCell ref="A19:A23"/>
    <mergeCell ref="C19:D19"/>
    <mergeCell ref="C20:D20"/>
    <mergeCell ref="C21:D21"/>
    <mergeCell ref="C22:D22"/>
    <mergeCell ref="C23:D23"/>
    <mergeCell ref="A1:E1"/>
    <mergeCell ref="A4:C4"/>
    <mergeCell ref="A8:C8"/>
    <mergeCell ref="A9:C9"/>
    <mergeCell ref="C12:D12"/>
    <mergeCell ref="A13:A18"/>
    <mergeCell ref="C13:D13"/>
    <mergeCell ref="C14:D14"/>
    <mergeCell ref="C18:D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opLeftCell="A16" workbookViewId="0">
      <selection activeCell="H15" sqref="H15"/>
    </sheetView>
  </sheetViews>
  <sheetFormatPr defaultRowHeight="19.5" customHeight="1"/>
  <cols>
    <col min="1" max="5" width="17.625" customWidth="1"/>
  </cols>
  <sheetData>
    <row r="1" spans="1:5" ht="27" customHeight="1">
      <c r="A1" s="52" t="s">
        <v>102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48</v>
      </c>
      <c r="B3" s="3"/>
      <c r="C3" s="2"/>
      <c r="D3" s="2"/>
      <c r="E3" s="5" t="s">
        <v>49</v>
      </c>
    </row>
    <row r="4" spans="1:5" ht="20.100000000000001" customHeight="1">
      <c r="A4" s="55" t="s">
        <v>50</v>
      </c>
      <c r="B4" s="56"/>
      <c r="C4" s="57"/>
      <c r="D4" s="6" t="s">
        <v>51</v>
      </c>
      <c r="E4" s="7" t="s">
        <v>52</v>
      </c>
    </row>
    <row r="5" spans="1:5" ht="20.100000000000001" customHeight="1">
      <c r="A5" s="8" t="s">
        <v>53</v>
      </c>
      <c r="B5" s="9"/>
      <c r="C5" s="10"/>
      <c r="D5" s="11" t="str">
        <f>C18</f>
        <v>5건</v>
      </c>
      <c r="E5" s="12">
        <f>E18</f>
        <v>2037000</v>
      </c>
    </row>
    <row r="6" spans="1:5" ht="20.100000000000001" customHeight="1">
      <c r="A6" s="13" t="s">
        <v>55</v>
      </c>
      <c r="B6" s="14"/>
      <c r="C6" s="15"/>
      <c r="D6" s="16" t="str">
        <f>C23</f>
        <v>4건</v>
      </c>
      <c r="E6" s="17">
        <f>E23</f>
        <v>747000</v>
      </c>
    </row>
    <row r="7" spans="1:5" ht="20.100000000000001" customHeight="1">
      <c r="A7" s="13" t="s">
        <v>57</v>
      </c>
      <c r="B7" s="14"/>
      <c r="C7" s="15"/>
      <c r="D7" s="16" t="str">
        <f>C33</f>
        <v>9건</v>
      </c>
      <c r="E7" s="17">
        <f>E33</f>
        <v>2411400</v>
      </c>
    </row>
    <row r="8" spans="1:5" ht="20.100000000000001" customHeight="1">
      <c r="A8" s="58" t="s">
        <v>79</v>
      </c>
      <c r="B8" s="59"/>
      <c r="C8" s="60"/>
      <c r="D8" s="18" t="str">
        <f>C35</f>
        <v>1건</v>
      </c>
      <c r="E8" s="19">
        <f>E35</f>
        <v>245000</v>
      </c>
    </row>
    <row r="9" spans="1:5" ht="20.100000000000001" customHeight="1">
      <c r="A9" s="46" t="s">
        <v>61</v>
      </c>
      <c r="B9" s="61"/>
      <c r="C9" s="62"/>
      <c r="D9" s="20" t="str">
        <f>C36</f>
        <v>19건</v>
      </c>
      <c r="E9" s="21">
        <f>SUM(E5:E8)</f>
        <v>5440400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62</v>
      </c>
      <c r="B11" s="3"/>
      <c r="C11" s="2"/>
      <c r="D11" s="2"/>
      <c r="E11" s="2"/>
    </row>
    <row r="12" spans="1:5" ht="20.100000000000001" customHeight="1">
      <c r="A12" s="22" t="s">
        <v>63</v>
      </c>
      <c r="B12" s="22" t="s">
        <v>64</v>
      </c>
      <c r="C12" s="55" t="s">
        <v>65</v>
      </c>
      <c r="D12" s="63"/>
      <c r="E12" s="22" t="s">
        <v>66</v>
      </c>
    </row>
    <row r="13" spans="1:5" ht="20.100000000000001" customHeight="1">
      <c r="A13" s="70" t="s">
        <v>67</v>
      </c>
      <c r="B13" s="23">
        <v>41676</v>
      </c>
      <c r="C13" s="67" t="s">
        <v>103</v>
      </c>
      <c r="D13" s="133"/>
      <c r="E13" s="24">
        <v>480000</v>
      </c>
    </row>
    <row r="14" spans="1:5" ht="20.100000000000001" customHeight="1">
      <c r="A14" s="136"/>
      <c r="B14" s="25">
        <v>41677</v>
      </c>
      <c r="C14" s="64" t="s">
        <v>103</v>
      </c>
      <c r="D14" s="66"/>
      <c r="E14" s="26">
        <v>480000</v>
      </c>
    </row>
    <row r="15" spans="1:5" ht="20.100000000000001" customHeight="1">
      <c r="A15" s="136"/>
      <c r="B15" s="31">
        <v>41680</v>
      </c>
      <c r="C15" s="108" t="s">
        <v>104</v>
      </c>
      <c r="D15" s="109"/>
      <c r="E15" s="32">
        <v>485000</v>
      </c>
    </row>
    <row r="16" spans="1:5" ht="20.100000000000001" customHeight="1">
      <c r="A16" s="136"/>
      <c r="B16" s="31">
        <v>41681</v>
      </c>
      <c r="C16" s="108" t="s">
        <v>105</v>
      </c>
      <c r="D16" s="109"/>
      <c r="E16" s="32">
        <v>240000</v>
      </c>
    </row>
    <row r="17" spans="1:5" ht="20.100000000000001" customHeight="1">
      <c r="A17" s="136"/>
      <c r="B17" s="31">
        <v>41691</v>
      </c>
      <c r="C17" s="108" t="s">
        <v>106</v>
      </c>
      <c r="D17" s="109"/>
      <c r="E17" s="32">
        <v>352000</v>
      </c>
    </row>
    <row r="18" spans="1:5" ht="20.100000000000001" customHeight="1">
      <c r="A18" s="135"/>
      <c r="B18" s="27" t="s">
        <v>68</v>
      </c>
      <c r="C18" s="73" t="s">
        <v>87</v>
      </c>
      <c r="D18" s="74"/>
      <c r="E18" s="28">
        <f>SUM(E13:E17)</f>
        <v>2037000</v>
      </c>
    </row>
    <row r="19" spans="1:5" ht="20.100000000000001" customHeight="1">
      <c r="A19" s="112" t="s">
        <v>177</v>
      </c>
      <c r="B19" s="29">
        <v>41673</v>
      </c>
      <c r="C19" s="68" t="s">
        <v>76</v>
      </c>
      <c r="D19" s="69"/>
      <c r="E19" s="30">
        <v>128000</v>
      </c>
    </row>
    <row r="20" spans="1:5" ht="20.100000000000001" customHeight="1">
      <c r="A20" s="136"/>
      <c r="B20" s="25">
        <v>41691</v>
      </c>
      <c r="C20" s="64" t="s">
        <v>88</v>
      </c>
      <c r="D20" s="66"/>
      <c r="E20" s="26">
        <v>304000</v>
      </c>
    </row>
    <row r="21" spans="1:5" ht="20.100000000000001" customHeight="1">
      <c r="A21" s="136"/>
      <c r="B21" s="31">
        <v>41694</v>
      </c>
      <c r="C21" s="44" t="s">
        <v>107</v>
      </c>
      <c r="D21" s="45"/>
      <c r="E21" s="32">
        <v>210000</v>
      </c>
    </row>
    <row r="22" spans="1:5" ht="20.100000000000001" customHeight="1">
      <c r="A22" s="136"/>
      <c r="B22" s="31">
        <v>41698</v>
      </c>
      <c r="C22" s="64" t="s">
        <v>108</v>
      </c>
      <c r="D22" s="66"/>
      <c r="E22" s="32">
        <v>105000</v>
      </c>
    </row>
    <row r="23" spans="1:5" ht="20.100000000000001" customHeight="1">
      <c r="A23" s="135"/>
      <c r="B23" s="33" t="s">
        <v>68</v>
      </c>
      <c r="C23" s="81" t="s">
        <v>56</v>
      </c>
      <c r="D23" s="82"/>
      <c r="E23" s="28">
        <f>SUM(E19:E22)</f>
        <v>747000</v>
      </c>
    </row>
    <row r="24" spans="1:5" ht="20.100000000000001" customHeight="1">
      <c r="A24" s="70" t="s">
        <v>69</v>
      </c>
      <c r="B24" s="34">
        <v>41675</v>
      </c>
      <c r="C24" s="67" t="s">
        <v>109</v>
      </c>
      <c r="D24" s="79"/>
      <c r="E24" s="30">
        <v>146400</v>
      </c>
    </row>
    <row r="25" spans="1:5" ht="20.100000000000001" customHeight="1">
      <c r="A25" s="137"/>
      <c r="B25" s="34">
        <v>41676</v>
      </c>
      <c r="C25" s="85" t="s">
        <v>110</v>
      </c>
      <c r="D25" s="86"/>
      <c r="E25" s="30">
        <v>261000</v>
      </c>
    </row>
    <row r="26" spans="1:5" ht="20.100000000000001" customHeight="1">
      <c r="A26" s="137"/>
      <c r="B26" s="29">
        <v>41677</v>
      </c>
      <c r="C26" s="64" t="s">
        <v>111</v>
      </c>
      <c r="D26" s="66"/>
      <c r="E26" s="32">
        <v>180000</v>
      </c>
    </row>
    <row r="27" spans="1:5" ht="20.100000000000001" customHeight="1">
      <c r="A27" s="137"/>
      <c r="B27" s="29">
        <v>41683</v>
      </c>
      <c r="C27" s="64" t="s">
        <v>112</v>
      </c>
      <c r="D27" s="66"/>
      <c r="E27" s="26">
        <v>346000</v>
      </c>
    </row>
    <row r="28" spans="1:5" ht="20.100000000000001" customHeight="1">
      <c r="A28" s="137"/>
      <c r="B28" s="29">
        <v>41687</v>
      </c>
      <c r="C28" s="64" t="s">
        <v>113</v>
      </c>
      <c r="D28" s="66"/>
      <c r="E28" s="32">
        <v>462000</v>
      </c>
    </row>
    <row r="29" spans="1:5" ht="20.100000000000001" customHeight="1">
      <c r="A29" s="137"/>
      <c r="B29" s="29">
        <v>41695</v>
      </c>
      <c r="C29" s="44" t="s">
        <v>114</v>
      </c>
      <c r="D29" s="45"/>
      <c r="E29" s="32">
        <v>190000</v>
      </c>
    </row>
    <row r="30" spans="1:5" ht="20.100000000000001" customHeight="1">
      <c r="A30" s="137"/>
      <c r="B30" s="29">
        <v>41696</v>
      </c>
      <c r="C30" s="64" t="s">
        <v>115</v>
      </c>
      <c r="D30" s="66"/>
      <c r="E30" s="32">
        <v>174000</v>
      </c>
    </row>
    <row r="31" spans="1:5" ht="20.100000000000001" customHeight="1">
      <c r="A31" s="137"/>
      <c r="B31" s="29">
        <v>41697</v>
      </c>
      <c r="C31" s="44" t="s">
        <v>116</v>
      </c>
      <c r="D31" s="45"/>
      <c r="E31" s="32">
        <v>252000</v>
      </c>
    </row>
    <row r="32" spans="1:5" ht="19.5" customHeight="1">
      <c r="A32" s="76"/>
      <c r="B32" s="29" t="s">
        <v>117</v>
      </c>
      <c r="C32" s="44" t="s">
        <v>98</v>
      </c>
      <c r="D32" s="45"/>
      <c r="E32" s="32">
        <v>400000</v>
      </c>
    </row>
    <row r="33" spans="1:5" ht="19.5" customHeight="1">
      <c r="A33" s="77"/>
      <c r="B33" s="33" t="s">
        <v>68</v>
      </c>
      <c r="C33" s="81" t="s">
        <v>75</v>
      </c>
      <c r="D33" s="82"/>
      <c r="E33" s="28">
        <f>SUM(E24:E32)</f>
        <v>2411400</v>
      </c>
    </row>
    <row r="34" spans="1:5" ht="19.5" customHeight="1">
      <c r="A34" s="78" t="s">
        <v>70</v>
      </c>
      <c r="B34" s="34" t="s">
        <v>119</v>
      </c>
      <c r="C34" s="67" t="s">
        <v>71</v>
      </c>
      <c r="D34" s="80"/>
      <c r="E34" s="30">
        <v>245000</v>
      </c>
    </row>
    <row r="35" spans="1:5" ht="19.5" customHeight="1">
      <c r="A35" s="77"/>
      <c r="B35" s="35" t="s">
        <v>68</v>
      </c>
      <c r="C35" s="50" t="s">
        <v>54</v>
      </c>
      <c r="D35" s="51"/>
      <c r="E35" s="36">
        <f>SUM(E34:E34)</f>
        <v>245000</v>
      </c>
    </row>
    <row r="36" spans="1:5" ht="19.5" customHeight="1">
      <c r="A36" s="46" t="s">
        <v>73</v>
      </c>
      <c r="B36" s="47"/>
      <c r="C36" s="46" t="s">
        <v>121</v>
      </c>
      <c r="D36" s="47"/>
      <c r="E36" s="37">
        <f>SUM(E18,E23,E33,E35)</f>
        <v>5440400</v>
      </c>
    </row>
  </sheetData>
  <mergeCells count="27">
    <mergeCell ref="A36:B36"/>
    <mergeCell ref="C36:D36"/>
    <mergeCell ref="C28:D28"/>
    <mergeCell ref="C30:D30"/>
    <mergeCell ref="C33:D33"/>
    <mergeCell ref="A34:A35"/>
    <mergeCell ref="C34:D34"/>
    <mergeCell ref="C35:D35"/>
    <mergeCell ref="A19:A23"/>
    <mergeCell ref="C19:D19"/>
    <mergeCell ref="C20:D20"/>
    <mergeCell ref="C22:D22"/>
    <mergeCell ref="C23:D23"/>
    <mergeCell ref="A24:A33"/>
    <mergeCell ref="C24:D24"/>
    <mergeCell ref="C25:D25"/>
    <mergeCell ref="C26:D26"/>
    <mergeCell ref="C27:D27"/>
    <mergeCell ref="A1:E1"/>
    <mergeCell ref="A4:C4"/>
    <mergeCell ref="A8:C8"/>
    <mergeCell ref="A9:C9"/>
    <mergeCell ref="C12:D12"/>
    <mergeCell ref="A13:A18"/>
    <mergeCell ref="C13:D13"/>
    <mergeCell ref="C14:D14"/>
    <mergeCell ref="C18:D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H15" sqref="H15"/>
    </sheetView>
  </sheetViews>
  <sheetFormatPr defaultRowHeight="16.5"/>
  <cols>
    <col min="1" max="5" width="17.625" customWidth="1"/>
  </cols>
  <sheetData>
    <row r="1" spans="1:5" ht="27">
      <c r="A1" s="52" t="s">
        <v>122</v>
      </c>
      <c r="B1" s="53"/>
      <c r="C1" s="53"/>
      <c r="D1" s="53"/>
      <c r="E1" s="54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48</v>
      </c>
      <c r="B3" s="3"/>
      <c r="C3" s="2"/>
      <c r="D3" s="2"/>
      <c r="E3" s="5" t="s">
        <v>49</v>
      </c>
    </row>
    <row r="4" spans="1:5" ht="20.100000000000001" customHeight="1">
      <c r="A4" s="55" t="s">
        <v>50</v>
      </c>
      <c r="B4" s="56"/>
      <c r="C4" s="57"/>
      <c r="D4" s="6" t="s">
        <v>51</v>
      </c>
      <c r="E4" s="7" t="s">
        <v>52</v>
      </c>
    </row>
    <row r="5" spans="1:5" ht="20.100000000000001" customHeight="1">
      <c r="A5" s="8" t="s">
        <v>53</v>
      </c>
      <c r="B5" s="9"/>
      <c r="C5" s="10"/>
      <c r="D5" s="11" t="str">
        <f>C20</f>
        <v>7건</v>
      </c>
      <c r="E5" s="12">
        <f>E20</f>
        <v>1927000</v>
      </c>
    </row>
    <row r="6" spans="1:5" ht="20.100000000000001" customHeight="1">
      <c r="A6" s="13" t="s">
        <v>55</v>
      </c>
      <c r="B6" s="14"/>
      <c r="C6" s="15"/>
      <c r="D6" s="16" t="str">
        <f>C26</f>
        <v>5건</v>
      </c>
      <c r="E6" s="17">
        <f>E26</f>
        <v>1069000</v>
      </c>
    </row>
    <row r="7" spans="1:5" ht="20.100000000000001" customHeight="1">
      <c r="A7" s="13" t="s">
        <v>57</v>
      </c>
      <c r="B7" s="14"/>
      <c r="C7" s="15"/>
      <c r="D7" s="16" t="str">
        <f>C33</f>
        <v>6건</v>
      </c>
      <c r="E7" s="17">
        <f>E33</f>
        <v>1550500</v>
      </c>
    </row>
    <row r="8" spans="1:5" ht="20.100000000000001" customHeight="1">
      <c r="A8" s="58" t="s">
        <v>79</v>
      </c>
      <c r="B8" s="59"/>
      <c r="C8" s="60"/>
      <c r="D8" s="18" t="str">
        <f>C35</f>
        <v>1건</v>
      </c>
      <c r="E8" s="19">
        <f>E35</f>
        <v>398000</v>
      </c>
    </row>
    <row r="9" spans="1:5" ht="20.100000000000001" customHeight="1">
      <c r="A9" s="46" t="s">
        <v>61</v>
      </c>
      <c r="B9" s="61"/>
      <c r="C9" s="62"/>
      <c r="D9" s="20" t="str">
        <f>C36</f>
        <v>19건</v>
      </c>
      <c r="E9" s="21">
        <f>SUM(E5:E8)</f>
        <v>4944500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62</v>
      </c>
      <c r="B11" s="3"/>
      <c r="C11" s="2"/>
      <c r="D11" s="2"/>
      <c r="E11" s="2"/>
    </row>
    <row r="12" spans="1:5" ht="20.100000000000001" customHeight="1">
      <c r="A12" s="22" t="s">
        <v>63</v>
      </c>
      <c r="B12" s="22" t="s">
        <v>64</v>
      </c>
      <c r="C12" s="55" t="s">
        <v>65</v>
      </c>
      <c r="D12" s="63"/>
      <c r="E12" s="22" t="s">
        <v>66</v>
      </c>
    </row>
    <row r="13" spans="1:5" ht="20.100000000000001" customHeight="1">
      <c r="A13" s="70" t="s">
        <v>67</v>
      </c>
      <c r="B13" s="23">
        <v>41703</v>
      </c>
      <c r="C13" s="67" t="s">
        <v>123</v>
      </c>
      <c r="D13" s="133"/>
      <c r="E13" s="24">
        <v>263000</v>
      </c>
    </row>
    <row r="14" spans="1:5" ht="20.100000000000001" customHeight="1">
      <c r="A14" s="136"/>
      <c r="B14" s="25">
        <v>41708</v>
      </c>
      <c r="C14" s="64" t="s">
        <v>124</v>
      </c>
      <c r="D14" s="66"/>
      <c r="E14" s="26">
        <v>248000</v>
      </c>
    </row>
    <row r="15" spans="1:5" ht="20.100000000000001" customHeight="1">
      <c r="A15" s="136"/>
      <c r="B15" s="31">
        <v>41709</v>
      </c>
      <c r="C15" s="108" t="s">
        <v>106</v>
      </c>
      <c r="D15" s="109"/>
      <c r="E15" s="32">
        <v>371000</v>
      </c>
    </row>
    <row r="16" spans="1:5" ht="20.100000000000001" customHeight="1">
      <c r="A16" s="136"/>
      <c r="B16" s="31">
        <v>41715</v>
      </c>
      <c r="C16" s="108" t="s">
        <v>104</v>
      </c>
      <c r="D16" s="109"/>
      <c r="E16" s="32">
        <v>486000</v>
      </c>
    </row>
    <row r="17" spans="1:5" ht="20.100000000000001" customHeight="1">
      <c r="A17" s="136"/>
      <c r="B17" s="31">
        <v>41723</v>
      </c>
      <c r="C17" s="108" t="s">
        <v>125</v>
      </c>
      <c r="D17" s="109"/>
      <c r="E17" s="32">
        <v>266000</v>
      </c>
    </row>
    <row r="18" spans="1:5" ht="20.100000000000001" customHeight="1">
      <c r="A18" s="136"/>
      <c r="B18" s="31">
        <v>41724</v>
      </c>
      <c r="C18" s="108" t="s">
        <v>126</v>
      </c>
      <c r="D18" s="109"/>
      <c r="E18" s="32">
        <v>120000</v>
      </c>
    </row>
    <row r="19" spans="1:5" ht="20.100000000000001" customHeight="1">
      <c r="A19" s="136"/>
      <c r="B19" s="31">
        <v>41729</v>
      </c>
      <c r="C19" s="108" t="s">
        <v>124</v>
      </c>
      <c r="D19" s="109"/>
      <c r="E19" s="32">
        <v>173000</v>
      </c>
    </row>
    <row r="20" spans="1:5" ht="20.100000000000001" customHeight="1">
      <c r="A20" s="135"/>
      <c r="B20" s="27" t="s">
        <v>68</v>
      </c>
      <c r="C20" s="73" t="s">
        <v>127</v>
      </c>
      <c r="D20" s="74"/>
      <c r="E20" s="28">
        <f>SUM(E13:E19)</f>
        <v>1927000</v>
      </c>
    </row>
    <row r="21" spans="1:5" ht="20.100000000000001" customHeight="1">
      <c r="A21" s="112" t="s">
        <v>177</v>
      </c>
      <c r="B21" s="29">
        <v>41702</v>
      </c>
      <c r="C21" s="68" t="s">
        <v>91</v>
      </c>
      <c r="D21" s="69"/>
      <c r="E21" s="30">
        <v>221000</v>
      </c>
    </row>
    <row r="22" spans="1:5" ht="20.100000000000001" customHeight="1">
      <c r="A22" s="136"/>
      <c r="B22" s="25">
        <v>41715</v>
      </c>
      <c r="C22" s="64" t="s">
        <v>128</v>
      </c>
      <c r="D22" s="66"/>
      <c r="E22" s="26">
        <v>287000</v>
      </c>
    </row>
    <row r="23" spans="1:5" ht="20.100000000000001" customHeight="1">
      <c r="A23" s="136"/>
      <c r="B23" s="31">
        <v>41716</v>
      </c>
      <c r="C23" s="44" t="s">
        <v>129</v>
      </c>
      <c r="D23" s="45"/>
      <c r="E23" s="32">
        <v>140000</v>
      </c>
    </row>
    <row r="24" spans="1:5" ht="20.100000000000001" customHeight="1">
      <c r="A24" s="136"/>
      <c r="B24" s="31">
        <v>41719</v>
      </c>
      <c r="C24" s="64" t="s">
        <v>130</v>
      </c>
      <c r="D24" s="66"/>
      <c r="E24" s="32">
        <v>210000</v>
      </c>
    </row>
    <row r="25" spans="1:5" ht="20.100000000000001" customHeight="1">
      <c r="A25" s="136"/>
      <c r="B25" s="31">
        <v>41722</v>
      </c>
      <c r="C25" s="108" t="s">
        <v>131</v>
      </c>
      <c r="D25" s="109"/>
      <c r="E25" s="32">
        <v>211000</v>
      </c>
    </row>
    <row r="26" spans="1:5" ht="20.100000000000001" customHeight="1">
      <c r="A26" s="135"/>
      <c r="B26" s="33" t="s">
        <v>68</v>
      </c>
      <c r="C26" s="81" t="s">
        <v>87</v>
      </c>
      <c r="D26" s="82"/>
      <c r="E26" s="28">
        <f>SUM(E21:E25)</f>
        <v>1069000</v>
      </c>
    </row>
    <row r="27" spans="1:5" ht="20.100000000000001" customHeight="1">
      <c r="A27" s="70" t="s">
        <v>69</v>
      </c>
      <c r="B27" s="34">
        <v>41709</v>
      </c>
      <c r="C27" s="67" t="s">
        <v>132</v>
      </c>
      <c r="D27" s="79"/>
      <c r="E27" s="30">
        <v>324000</v>
      </c>
    </row>
    <row r="28" spans="1:5" ht="20.100000000000001" customHeight="1">
      <c r="A28" s="137"/>
      <c r="B28" s="34">
        <v>41712</v>
      </c>
      <c r="C28" s="85" t="s">
        <v>133</v>
      </c>
      <c r="D28" s="86"/>
      <c r="E28" s="30">
        <v>242000</v>
      </c>
    </row>
    <row r="29" spans="1:5" ht="20.100000000000001" customHeight="1">
      <c r="A29" s="137"/>
      <c r="B29" s="29">
        <v>41717</v>
      </c>
      <c r="C29" s="64" t="s">
        <v>134</v>
      </c>
      <c r="D29" s="66"/>
      <c r="E29" s="32">
        <v>124000</v>
      </c>
    </row>
    <row r="30" spans="1:5" ht="20.100000000000001" customHeight="1">
      <c r="A30" s="137"/>
      <c r="B30" s="29">
        <v>41722</v>
      </c>
      <c r="C30" s="64" t="s">
        <v>135</v>
      </c>
      <c r="D30" s="66"/>
      <c r="E30" s="26">
        <v>256000</v>
      </c>
    </row>
    <row r="31" spans="1:5" ht="20.100000000000001" customHeight="1">
      <c r="A31" s="137"/>
      <c r="B31" s="29">
        <v>41723</v>
      </c>
      <c r="C31" s="64" t="s">
        <v>111</v>
      </c>
      <c r="D31" s="66"/>
      <c r="E31" s="32">
        <v>344000</v>
      </c>
    </row>
    <row r="32" spans="1:5">
      <c r="A32" s="76"/>
      <c r="B32" s="29">
        <v>41729</v>
      </c>
      <c r="C32" s="44" t="s">
        <v>136</v>
      </c>
      <c r="D32" s="45"/>
      <c r="E32" s="32">
        <v>260500</v>
      </c>
    </row>
    <row r="33" spans="1:5">
      <c r="A33" s="77"/>
      <c r="B33" s="33" t="s">
        <v>68</v>
      </c>
      <c r="C33" s="81" t="s">
        <v>99</v>
      </c>
      <c r="D33" s="82"/>
      <c r="E33" s="28">
        <f>SUM(E27:E32)</f>
        <v>1550500</v>
      </c>
    </row>
    <row r="34" spans="1:5">
      <c r="A34" s="78" t="s">
        <v>70</v>
      </c>
      <c r="B34" s="34" t="s">
        <v>137</v>
      </c>
      <c r="C34" s="67" t="s">
        <v>71</v>
      </c>
      <c r="D34" s="80"/>
      <c r="E34" s="30">
        <v>398000</v>
      </c>
    </row>
    <row r="35" spans="1:5">
      <c r="A35" s="77"/>
      <c r="B35" s="35" t="s">
        <v>68</v>
      </c>
      <c r="C35" s="50" t="s">
        <v>54</v>
      </c>
      <c r="D35" s="51"/>
      <c r="E35" s="36">
        <f>SUM(E34:E34)</f>
        <v>398000</v>
      </c>
    </row>
    <row r="36" spans="1:5">
      <c r="A36" s="46" t="s">
        <v>73</v>
      </c>
      <c r="B36" s="47"/>
      <c r="C36" s="46" t="s">
        <v>121</v>
      </c>
      <c r="D36" s="47"/>
      <c r="E36" s="37">
        <f>SUM(E20,E26,E33,E35)</f>
        <v>4944500</v>
      </c>
    </row>
  </sheetData>
  <mergeCells count="26">
    <mergeCell ref="C31:D31"/>
    <mergeCell ref="C33:D33"/>
    <mergeCell ref="A34:A35"/>
    <mergeCell ref="C34:D34"/>
    <mergeCell ref="C35:D35"/>
    <mergeCell ref="A36:B36"/>
    <mergeCell ref="C36:D36"/>
    <mergeCell ref="A21:A26"/>
    <mergeCell ref="C21:D21"/>
    <mergeCell ref="C22:D22"/>
    <mergeCell ref="C24:D24"/>
    <mergeCell ref="C26:D26"/>
    <mergeCell ref="A27:A33"/>
    <mergeCell ref="C27:D27"/>
    <mergeCell ref="C28:D28"/>
    <mergeCell ref="C29:D29"/>
    <mergeCell ref="C30:D30"/>
    <mergeCell ref="A1:E1"/>
    <mergeCell ref="A4:C4"/>
    <mergeCell ref="A8:C8"/>
    <mergeCell ref="A9:C9"/>
    <mergeCell ref="C12:D12"/>
    <mergeCell ref="A13:A20"/>
    <mergeCell ref="C13:D13"/>
    <mergeCell ref="C14:D14"/>
    <mergeCell ref="C20:D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1월</vt:lpstr>
      <vt:lpstr>장관 2월</vt:lpstr>
      <vt:lpstr>장관 3월</vt:lpstr>
      <vt:lpstr>1차관 1월</vt:lpstr>
      <vt:lpstr>1차관2월</vt:lpstr>
      <vt:lpstr>1차관 3월</vt:lpstr>
      <vt:lpstr>2차관 1월</vt:lpstr>
      <vt:lpstr>2차관 2월</vt:lpstr>
      <vt:lpstr>2차관 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2014-05-19T06:31:01Z</cp:lastPrinted>
  <dcterms:created xsi:type="dcterms:W3CDTF">2013-11-08T01:42:48Z</dcterms:created>
  <dcterms:modified xsi:type="dcterms:W3CDTF">2014-05-19T06:56:11Z</dcterms:modified>
</cp:coreProperties>
</file>