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UPLEXSOFT" Type="http://schemas.microsoft.com/office/2006/relationships/ui/extensibility" Target="profile/profile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60" yWindow="225" windowWidth="28035" windowHeight="12375" activeTab="4"/>
  </bookViews>
  <sheets>
    <sheet name="장관 4월" sheetId="10" r:id="rId1"/>
    <sheet name="장관 5월" sheetId="11" r:id="rId2"/>
    <sheet name="장관 6월" sheetId="12" r:id="rId3"/>
    <sheet name="본부장 4월" sheetId="13" r:id="rId4"/>
    <sheet name="본부장 5월" sheetId="14" r:id="rId5"/>
    <sheet name="본부장 6월" sheetId="15" r:id="rId6"/>
    <sheet name="차관 4월" sheetId="16" r:id="rId7"/>
    <sheet name="차관 5월" sheetId="17" r:id="rId8"/>
    <sheet name="차관 6월" sheetId="18" r:id="rId9"/>
  </sheets>
  <definedNames>
    <definedName name="_xlnm.Print_Area" localSheetId="3">'본부장 4월'!$A$1:$E$39</definedName>
    <definedName name="_xlnm.Print_Area" localSheetId="4">'본부장 5월'!$A$1:$E$42</definedName>
    <definedName name="_xlnm.Print_Area" localSheetId="5">'본부장 6월'!$A$1:$E$38</definedName>
    <definedName name="_xlnm.Print_Area" localSheetId="0">'장관 4월'!$A$1:$E$45</definedName>
    <definedName name="_xlnm.Print_Area" localSheetId="1">'장관 5월'!$A$1:$E$34</definedName>
    <definedName name="_xlnm.Print_Area" localSheetId="2">'장관 6월'!$A$1:$E$34</definedName>
  </definedNames>
  <calcPr calcId="145621"/>
</workbook>
</file>

<file path=xl/calcChain.xml><?xml version="1.0" encoding="utf-8"?>
<calcChain xmlns="http://schemas.openxmlformats.org/spreadsheetml/2006/main">
  <c r="E46" i="18" l="1"/>
  <c r="E47" i="18" s="1"/>
  <c r="E23" i="18"/>
  <c r="D7" i="18"/>
  <c r="E6" i="18"/>
  <c r="E7" i="18" s="1"/>
  <c r="E5" i="18"/>
  <c r="E51" i="17"/>
  <c r="E53" i="17" s="1"/>
  <c r="E30" i="17"/>
  <c r="D7" i="17"/>
  <c r="E5" i="17"/>
  <c r="E40" i="16"/>
  <c r="E21" i="16"/>
  <c r="E5" i="16" s="1"/>
  <c r="E7" i="16" s="1"/>
  <c r="D7" i="16"/>
  <c r="E6" i="16"/>
  <c r="E6" i="17" l="1"/>
  <c r="E7" i="17" s="1"/>
  <c r="E54" i="17"/>
  <c r="E41" i="16"/>
  <c r="E37" i="15" l="1"/>
  <c r="E6" i="15" s="1"/>
  <c r="E7" i="15" s="1"/>
  <c r="E21" i="15"/>
  <c r="E15" i="15"/>
  <c r="D7" i="15"/>
  <c r="E5" i="15"/>
  <c r="E40" i="14"/>
  <c r="E37" i="14"/>
  <c r="E28" i="14"/>
  <c r="E27" i="14"/>
  <c r="E19" i="14"/>
  <c r="E14" i="14"/>
  <c r="E17" i="14" s="1"/>
  <c r="D7" i="14"/>
  <c r="E38" i="13"/>
  <c r="E6" i="13" s="1"/>
  <c r="E7" i="13" s="1"/>
  <c r="E36" i="13"/>
  <c r="E20" i="13"/>
  <c r="D7" i="13"/>
  <c r="E5" i="13"/>
  <c r="E41" i="14" l="1"/>
  <c r="E6" i="14" s="1"/>
  <c r="E5" i="14"/>
  <c r="E39" i="13"/>
  <c r="E38" i="15"/>
  <c r="E7" i="12"/>
  <c r="E6" i="12"/>
  <c r="E5" i="12"/>
  <c r="D7" i="11"/>
  <c r="E19" i="12"/>
  <c r="E14" i="12"/>
  <c r="E7" i="11"/>
  <c r="E6" i="11"/>
  <c r="E5" i="11"/>
  <c r="D6" i="11"/>
  <c r="D5" i="11"/>
  <c r="D6" i="10"/>
  <c r="D5" i="10"/>
  <c r="D7" i="10" s="1"/>
  <c r="E27" i="11"/>
  <c r="E20" i="11"/>
  <c r="E6" i="10"/>
  <c r="E45" i="10"/>
  <c r="E31" i="10"/>
  <c r="E5" i="10" s="1"/>
  <c r="E7" i="10" s="1"/>
  <c r="E42" i="14" l="1"/>
  <c r="E7" i="14"/>
</calcChain>
</file>

<file path=xl/sharedStrings.xml><?xml version="1.0" encoding="utf-8"?>
<sst xmlns="http://schemas.openxmlformats.org/spreadsheetml/2006/main" count="404" uniqueCount="256">
  <si>
    <t>□ 유형별 집행내역</t>
  </si>
  <si>
    <t>(단위 : 원)</t>
  </si>
  <si>
    <t>유  형  별</t>
  </si>
  <si>
    <t>건  수</t>
  </si>
  <si>
    <t>금  액</t>
  </si>
  <si>
    <t>② 대민·대유관기관 업무협의 및 간담회 등</t>
  </si>
  <si>
    <t>합  계</t>
  </si>
  <si>
    <t>□ 세부 집행내역</t>
  </si>
  <si>
    <t>구 분</t>
  </si>
  <si>
    <t>사용일자</t>
  </si>
  <si>
    <t>사용내역</t>
  </si>
  <si>
    <t>금액</t>
  </si>
  <si>
    <t>소계</t>
  </si>
  <si>
    <r>
      <rPr>
        <sz val="11"/>
        <rFont val="돋움"/>
        <family val="3"/>
        <charset val="129"/>
      </rPr>
      <t>대민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대유관기관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업무협의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및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직원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간담회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등</t>
    </r>
    <phoneticPr fontId="3" type="noConversion"/>
  </si>
  <si>
    <t>① 주요정책추진 관련 회의·행사 등</t>
    <phoneticPr fontId="3" type="noConversion"/>
  </si>
  <si>
    <t>주요정책추진 관련 회의·행사 등</t>
    <phoneticPr fontId="3" type="noConversion"/>
  </si>
  <si>
    <t>장관 '18년 4월 업추비 집행내역</t>
    <phoneticPr fontId="3" type="noConversion"/>
  </si>
  <si>
    <t>장관 '18년 5월 업추비 집행내역</t>
    <phoneticPr fontId="3" type="noConversion"/>
  </si>
  <si>
    <t>장관 '18년 6월 업추비 집행내역</t>
    <phoneticPr fontId="3" type="noConversion"/>
  </si>
  <si>
    <t>산업정책 소통 만찬간담회</t>
    <phoneticPr fontId="3" type="noConversion"/>
  </si>
  <si>
    <t>주요 업무관계자 오찬</t>
    <phoneticPr fontId="3" type="noConversion"/>
  </si>
  <si>
    <t>정책홍보 만찬 간담회</t>
    <phoneticPr fontId="3" type="noConversion"/>
  </si>
  <si>
    <t>산업경쟁력 강화 업계간담회</t>
    <phoneticPr fontId="3" type="noConversion"/>
  </si>
  <si>
    <t>국회 대응방안 점검회의</t>
    <phoneticPr fontId="3" type="noConversion"/>
  </si>
  <si>
    <t>산업혁신 정책자문회의</t>
    <phoneticPr fontId="3" type="noConversion"/>
  </si>
  <si>
    <t>산업전문가 업무협의</t>
    <phoneticPr fontId="3" type="noConversion"/>
  </si>
  <si>
    <t>주요정책 홍보 업무협의</t>
    <phoneticPr fontId="3" type="noConversion"/>
  </si>
  <si>
    <t>통상정책 전문가 간담회</t>
    <phoneticPr fontId="3" type="noConversion"/>
  </si>
  <si>
    <t>통상전문가 업무협의</t>
    <phoneticPr fontId="3" type="noConversion"/>
  </si>
  <si>
    <t>산업통상자원부 직원간담회</t>
    <phoneticPr fontId="3" type="noConversion"/>
  </si>
  <si>
    <t>산업/에너지 전문가 만찬간담회</t>
    <phoneticPr fontId="3" type="noConversion"/>
  </si>
  <si>
    <t>에너지 유관기관 업무협의</t>
    <phoneticPr fontId="3" type="noConversion"/>
  </si>
  <si>
    <t>산업/일자리 정책 만찬간담회</t>
    <phoneticPr fontId="3" type="noConversion"/>
  </si>
  <si>
    <t>주요 업무관계자 오찬간담회</t>
    <phoneticPr fontId="3" type="noConversion"/>
  </si>
  <si>
    <t>산업정책 전문가 간담회</t>
    <phoneticPr fontId="3" type="noConversion"/>
  </si>
  <si>
    <t>미국 현지 통상전문가 간담회</t>
    <phoneticPr fontId="3" type="noConversion"/>
  </si>
  <si>
    <t>미국 현지 메릴랜드 총장 오찬 간담회</t>
    <phoneticPr fontId="3" type="noConversion"/>
  </si>
  <si>
    <t>미국 현지 주요 업무관계자 오찬 간담회</t>
    <phoneticPr fontId="3" type="noConversion"/>
  </si>
  <si>
    <t>미국 현지 정책홍보 업무협의</t>
    <phoneticPr fontId="3" type="noConversion"/>
  </si>
  <si>
    <t>한미 산업정책 협력 협의</t>
    <phoneticPr fontId="3" type="noConversion"/>
  </si>
  <si>
    <t>재생에너지 정책 추진 점검회의</t>
    <phoneticPr fontId="3" type="noConversion"/>
  </si>
  <si>
    <t>미국 출장직원 격려</t>
    <phoneticPr fontId="3" type="noConversion"/>
  </si>
  <si>
    <t>부내 직원 소통 오찬간담회</t>
    <phoneticPr fontId="3" type="noConversion"/>
  </si>
  <si>
    <t>일자리 정책 아젠다 발굴회의</t>
    <phoneticPr fontId="3" type="noConversion"/>
  </si>
  <si>
    <t>산업 정책 현안 점검 간담회</t>
    <phoneticPr fontId="3" type="noConversion"/>
  </si>
  <si>
    <t>바이오 산업 전문가 간담회</t>
    <phoneticPr fontId="3" type="noConversion"/>
  </si>
  <si>
    <t>주요 업무관계자 오찬 협의</t>
    <phoneticPr fontId="3" type="noConversion"/>
  </si>
  <si>
    <t>일본 출장직원 격려</t>
    <phoneticPr fontId="3" type="noConversion"/>
  </si>
  <si>
    <t>일본 현지 업무관계자 만찬 협의</t>
    <phoneticPr fontId="3" type="noConversion"/>
  </si>
  <si>
    <t>주요 업무관계자 만찬 협의</t>
    <phoneticPr fontId="3" type="noConversion"/>
  </si>
  <si>
    <t>한싱 산업협력 방안 협의</t>
    <phoneticPr fontId="3" type="noConversion"/>
  </si>
  <si>
    <t>싱가포르 현지 지상사 간담회</t>
    <phoneticPr fontId="3" type="noConversion"/>
  </si>
  <si>
    <t>한-태 상무장관면담 점검회의</t>
    <phoneticPr fontId="3" type="noConversion"/>
  </si>
  <si>
    <t>출장직원 격려오찬</t>
    <phoneticPr fontId="3" type="noConversion"/>
  </si>
  <si>
    <t>한-태 산업협력 방안 협의회</t>
    <phoneticPr fontId="3" type="noConversion"/>
  </si>
  <si>
    <t>태국 현지 주요 업무관계자 만찬 협의</t>
    <phoneticPr fontId="3" type="noConversion"/>
  </si>
  <si>
    <t>국회 상임위 대응 현안 점검회의</t>
    <phoneticPr fontId="3" type="noConversion"/>
  </si>
  <si>
    <t>산업정책 소통 만찬 간담회</t>
    <phoneticPr fontId="3" type="noConversion"/>
  </si>
  <si>
    <t>부내1급 업무 점검회의</t>
    <phoneticPr fontId="3" type="noConversion"/>
  </si>
  <si>
    <t>주요 정책 홍보 오찬간담회</t>
    <phoneticPr fontId="3" type="noConversion"/>
  </si>
  <si>
    <t>주요 업무 관계자 만찬협의</t>
    <phoneticPr fontId="3" type="noConversion"/>
  </si>
  <si>
    <t>혁신성장 관련 주요 업무관계자 만찬 간담회</t>
    <phoneticPr fontId="3" type="noConversion"/>
  </si>
  <si>
    <t>정책홍보 오찬간담회</t>
    <phoneticPr fontId="3" type="noConversion"/>
  </si>
  <si>
    <t>정책 관련 만찬협의</t>
    <phoneticPr fontId="3" type="noConversion"/>
  </si>
  <si>
    <t>미국 업계 아웃리치 오찬간담회</t>
    <phoneticPr fontId="3" type="noConversion"/>
  </si>
  <si>
    <t>한미 에너지 협력방안 논의</t>
    <phoneticPr fontId="3" type="noConversion"/>
  </si>
  <si>
    <t>통상 전문가 간담회</t>
    <phoneticPr fontId="3" type="noConversion"/>
  </si>
  <si>
    <t>미국 방문 중간점검 및 성과화 전략회의</t>
    <phoneticPr fontId="3" type="noConversion"/>
  </si>
  <si>
    <t>USITC 위원장 및 CSIS 회장 면담 사전 준비회의</t>
    <phoneticPr fontId="3" type="noConversion"/>
  </si>
  <si>
    <t>미 현지 지상사 간담회</t>
    <phoneticPr fontId="3" type="noConversion"/>
  </si>
  <si>
    <t>미국 현지 에너지 전문가 간담회</t>
    <phoneticPr fontId="3" type="noConversion"/>
  </si>
  <si>
    <t>통상교섭본부장 '18년 4월 업추비 집행내역</t>
    <phoneticPr fontId="3" type="noConversion"/>
  </si>
  <si>
    <t>① 주요정책추진 관련 회의·행사 등</t>
  </si>
  <si>
    <t>주요정책
추진관련
회의 행사 등</t>
  </si>
  <si>
    <t>통상현안 점검회의</t>
    <phoneticPr fontId="3" type="noConversion"/>
  </si>
  <si>
    <t>UAE AIM 2018 사전점검회의</t>
    <phoneticPr fontId="3" type="noConversion"/>
  </si>
  <si>
    <t>UAE AIM 2018 중간점검회의</t>
    <phoneticPr fontId="3" type="noConversion"/>
  </si>
  <si>
    <t>글로벌 통상동향 실무점검회의</t>
    <phoneticPr fontId="3" type="noConversion"/>
  </si>
  <si>
    <t>대미수입규제 대응점검회의</t>
    <phoneticPr fontId="3" type="noConversion"/>
  </si>
  <si>
    <t>아세안 통상동향 점검회의</t>
    <phoneticPr fontId="3" type="noConversion"/>
  </si>
  <si>
    <t>RCEP 및 한중FTA 후속협상 추진전략회의</t>
    <phoneticPr fontId="3" type="noConversion"/>
  </si>
  <si>
    <t>대중 경제통상현안 실무점검회의</t>
    <phoneticPr fontId="3" type="noConversion"/>
  </si>
  <si>
    <t>미래기술 브레인스토밍 회의</t>
    <phoneticPr fontId="3" type="noConversion"/>
  </si>
  <si>
    <r>
      <rPr>
        <sz val="11"/>
        <rFont val="돋움"/>
        <family val="3"/>
        <charset val="129"/>
      </rPr>
      <t>대민</t>
    </r>
    <r>
      <rPr>
        <sz val="11"/>
        <rFont val="맑은 고딕"/>
        <family val="2"/>
        <charset val="129"/>
        <scheme val="minor"/>
      </rPr>
      <t xml:space="preserve"> </t>
    </r>
    <r>
      <rPr>
        <sz val="11"/>
        <rFont val="돋움"/>
        <family val="3"/>
        <charset val="129"/>
      </rPr>
      <t>대유관기관
업무협의</t>
    </r>
    <r>
      <rPr>
        <sz val="11"/>
        <rFont val="맑은 고딕"/>
        <family val="2"/>
        <charset val="129"/>
        <scheme val="minor"/>
      </rPr>
      <t xml:space="preserve"> </t>
    </r>
    <r>
      <rPr>
        <sz val="11"/>
        <rFont val="돋움"/>
        <family val="3"/>
        <charset val="129"/>
      </rPr>
      <t>및</t>
    </r>
    <r>
      <rPr>
        <sz val="11"/>
        <rFont val="맑은 고딕"/>
        <family val="2"/>
        <charset val="129"/>
        <scheme val="minor"/>
      </rPr>
      <t xml:space="preserve"> 
</t>
    </r>
    <r>
      <rPr>
        <sz val="11"/>
        <rFont val="돋움"/>
        <family val="3"/>
        <charset val="129"/>
      </rPr>
      <t>간담회</t>
    </r>
    <r>
      <rPr>
        <sz val="11"/>
        <rFont val="맑은 고딕"/>
        <family val="2"/>
        <charset val="129"/>
        <scheme val="minor"/>
      </rPr>
      <t xml:space="preserve"> </t>
    </r>
    <r>
      <rPr>
        <sz val="11"/>
        <rFont val="돋움"/>
        <family val="3"/>
        <charset val="129"/>
      </rPr>
      <t>등</t>
    </r>
    <phoneticPr fontId="3" type="noConversion"/>
  </si>
  <si>
    <t>한미FTA대책과 오찬간담회</t>
    <phoneticPr fontId="3" type="noConversion"/>
  </si>
  <si>
    <t>통상전문가 업무협의</t>
    <phoneticPr fontId="3" type="noConversion"/>
  </si>
  <si>
    <t>통상교섭본부 직원간담회</t>
    <phoneticPr fontId="3" type="noConversion"/>
  </si>
  <si>
    <t>통상정책총괄과 만찬간담회</t>
    <phoneticPr fontId="3" type="noConversion"/>
  </si>
  <si>
    <t>무역투자실 오찬간담회</t>
    <phoneticPr fontId="3" type="noConversion"/>
  </si>
  <si>
    <t>중동 통상업무 관계자 오찬간담회</t>
    <phoneticPr fontId="3" type="noConversion"/>
  </si>
  <si>
    <t>대외홍보업무 관계자 만찬간담회</t>
    <phoneticPr fontId="3" type="noConversion"/>
  </si>
  <si>
    <t>한국투자환경설명회 관계자 오찬간담회</t>
    <phoneticPr fontId="3" type="noConversion"/>
  </si>
  <si>
    <t>중동 통상전문가 오찬협의</t>
    <phoneticPr fontId="3" type="noConversion"/>
  </si>
  <si>
    <t>통상차관보실 만찬간담회</t>
    <phoneticPr fontId="3" type="noConversion"/>
  </si>
  <si>
    <t>중국 통상전문가 만찬협의</t>
    <phoneticPr fontId="3" type="noConversion"/>
  </si>
  <si>
    <t>아세안 통상전문가 만찬협의</t>
    <phoneticPr fontId="3" type="noConversion"/>
  </si>
  <si>
    <t>아세안 통상전문가 오찬협의</t>
    <phoneticPr fontId="3" type="noConversion"/>
  </si>
  <si>
    <t>자율주행차 업무관계자 오찬간담회</t>
    <phoneticPr fontId="3" type="noConversion"/>
  </si>
  <si>
    <t>미래기술전문가 만찬협의</t>
    <phoneticPr fontId="3" type="noConversion"/>
  </si>
  <si>
    <t>주요 현안업무담당자 오찬간담회</t>
    <phoneticPr fontId="3" type="noConversion"/>
  </si>
  <si>
    <t>총합계</t>
  </si>
  <si>
    <t>통상교섭본부장 '18년 5월 업추비 집행내역</t>
    <phoneticPr fontId="3" type="noConversion"/>
  </si>
  <si>
    <t>아세안 통상 실무점검회의</t>
    <phoneticPr fontId="3" type="noConversion"/>
  </si>
  <si>
    <t>UAE 미래통상전략 실무점검회의</t>
    <phoneticPr fontId="3" type="noConversion"/>
  </si>
  <si>
    <t>예결위 주요쟁점 사전점검회의</t>
    <phoneticPr fontId="3" type="noConversion"/>
  </si>
  <si>
    <t>EU 철강 세이프가드 아웃리치 사전점검회의</t>
    <phoneticPr fontId="3" type="noConversion"/>
  </si>
  <si>
    <t>WTO 통상장관회의 사후점검회의</t>
    <phoneticPr fontId="3" type="noConversion"/>
  </si>
  <si>
    <r>
      <rPr>
        <sz val="11"/>
        <rFont val="돋움"/>
        <family val="3"/>
        <charset val="129"/>
      </rPr>
      <t>대민</t>
    </r>
    <r>
      <rPr>
        <sz val="11"/>
        <rFont val="맑은 고딕"/>
        <family val="2"/>
        <charset val="129"/>
        <scheme val="minor"/>
      </rPr>
      <t xml:space="preserve"> </t>
    </r>
    <r>
      <rPr>
        <sz val="11"/>
        <rFont val="돋움"/>
        <family val="3"/>
        <charset val="129"/>
      </rPr>
      <t>대유관기관
업무협의</t>
    </r>
    <r>
      <rPr>
        <sz val="11"/>
        <rFont val="맑은 고딕"/>
        <family val="2"/>
        <charset val="129"/>
        <scheme val="minor"/>
      </rPr>
      <t xml:space="preserve"> </t>
    </r>
    <r>
      <rPr>
        <sz val="11"/>
        <rFont val="돋움"/>
        <family val="3"/>
        <charset val="129"/>
      </rPr>
      <t>및</t>
    </r>
    <r>
      <rPr>
        <sz val="11"/>
        <rFont val="맑은 고딕"/>
        <family val="2"/>
        <charset val="129"/>
        <scheme val="minor"/>
      </rPr>
      <t xml:space="preserve"> 
</t>
    </r>
    <r>
      <rPr>
        <sz val="11"/>
        <rFont val="돋움"/>
        <family val="3"/>
        <charset val="129"/>
      </rPr>
      <t>간담회</t>
    </r>
    <r>
      <rPr>
        <sz val="11"/>
        <rFont val="맑은 고딕"/>
        <family val="2"/>
        <charset val="129"/>
        <scheme val="minor"/>
      </rPr>
      <t xml:space="preserve"> </t>
    </r>
    <r>
      <rPr>
        <sz val="11"/>
        <rFont val="돋움"/>
        <family val="3"/>
        <charset val="129"/>
      </rPr>
      <t>등</t>
    </r>
  </si>
  <si>
    <t>싱가포르 통상업무 관계자 오찬간담회</t>
    <phoneticPr fontId="3" type="noConversion"/>
  </si>
  <si>
    <t>말레이시아 주요투자자 간담회</t>
    <phoneticPr fontId="3" type="noConversion"/>
  </si>
  <si>
    <t>통상전문가 업무 협의</t>
    <phoneticPr fontId="3" type="noConversion"/>
  </si>
  <si>
    <t>통상협력국 오찬간담회</t>
    <phoneticPr fontId="3" type="noConversion"/>
  </si>
  <si>
    <t>무역정책국 만찬간담회</t>
    <phoneticPr fontId="3" type="noConversion"/>
  </si>
  <si>
    <t>FTA교섭국 오찬간담회</t>
    <phoneticPr fontId="3" type="noConversion"/>
  </si>
  <si>
    <t>중동 통상협력 관계자 간담회</t>
    <phoneticPr fontId="3" type="noConversion"/>
  </si>
  <si>
    <t>UAE 수출투자 유관기관 오찬간담회</t>
    <phoneticPr fontId="3" type="noConversion"/>
  </si>
  <si>
    <t>주UAE대사관 관계자 조찬간담회</t>
    <phoneticPr fontId="3" type="noConversion"/>
  </si>
  <si>
    <t>UAE 통상업무 관계자 오찬간담회</t>
    <phoneticPr fontId="3" type="noConversion"/>
  </si>
  <si>
    <t>통상정책국 오찬간담회</t>
    <phoneticPr fontId="3" type="noConversion"/>
  </si>
  <si>
    <t>추경예산 담당자 오찬간담회</t>
    <phoneticPr fontId="3" type="noConversion"/>
  </si>
  <si>
    <t>일본 통상업무 관계자 만찬간담회</t>
    <phoneticPr fontId="3" type="noConversion"/>
  </si>
  <si>
    <t>일본 미래기술전문가 오찬간담회</t>
    <phoneticPr fontId="3" type="noConversion"/>
  </si>
  <si>
    <t>일본 통상전문가 만찬협의</t>
    <phoneticPr fontId="3" type="noConversion"/>
  </si>
  <si>
    <t>미국 통상현안 담당자 간담회</t>
    <phoneticPr fontId="3" type="noConversion"/>
  </si>
  <si>
    <t>대국회 업무관계자 만찬간담회</t>
    <phoneticPr fontId="3" type="noConversion"/>
  </si>
  <si>
    <t>통상교섭실 현안 간담회</t>
    <phoneticPr fontId="3" type="noConversion"/>
  </si>
  <si>
    <t>신통상질서협력국 만찬간담회</t>
    <phoneticPr fontId="3" type="noConversion"/>
  </si>
  <si>
    <t>독일 통상업무 관계자 오찬간담회</t>
    <phoneticPr fontId="3" type="noConversion"/>
  </si>
  <si>
    <t>통상교섭본부장 '18년 6월 업추비 집행내역</t>
    <phoneticPr fontId="3" type="noConversion"/>
  </si>
  <si>
    <t>대중 통상현안 실무점검회의</t>
    <phoneticPr fontId="3" type="noConversion"/>
  </si>
  <si>
    <t>통상현안 대국민소통 실무회의</t>
    <phoneticPr fontId="3" type="noConversion"/>
  </si>
  <si>
    <t>대외경제장관회의 실무 사전점검회의</t>
    <phoneticPr fontId="3" type="noConversion"/>
  </si>
  <si>
    <t>인도-싱가포르 통상현안 점검회의</t>
    <phoneticPr fontId="3" type="noConversion"/>
  </si>
  <si>
    <t>주OECD대표부 관계자 오찬간담회</t>
    <phoneticPr fontId="3" type="noConversion"/>
  </si>
  <si>
    <t>수출전문가 오찬협의</t>
    <phoneticPr fontId="3" type="noConversion"/>
  </si>
  <si>
    <t>대중 통상전문가 만찬협의</t>
    <phoneticPr fontId="3" type="noConversion"/>
  </si>
  <si>
    <t>통상교섭본부-외교부 정책협의</t>
    <phoneticPr fontId="3" type="noConversion"/>
  </si>
  <si>
    <t>통상협력국 만찬간담회</t>
    <phoneticPr fontId="3" type="noConversion"/>
  </si>
  <si>
    <t>해외투자 업무관계자 오찬간담회</t>
    <phoneticPr fontId="3" type="noConversion"/>
  </si>
  <si>
    <t>통상정책국 만찬간담회</t>
    <phoneticPr fontId="3" type="noConversion"/>
  </si>
  <si>
    <t>대미 통상전문가 만찬협의</t>
    <phoneticPr fontId="3" type="noConversion"/>
  </si>
  <si>
    <t>G-20 업무관계자 오찬협의</t>
    <phoneticPr fontId="3" type="noConversion"/>
  </si>
  <si>
    <t>통상정책국 직원간담회</t>
    <phoneticPr fontId="3" type="noConversion"/>
  </si>
  <si>
    <t>무역진흥과 및 총괄기획과 오찬간담회</t>
    <phoneticPr fontId="3" type="noConversion"/>
  </si>
  <si>
    <t>통상전문가 만찬협의</t>
    <phoneticPr fontId="3" type="noConversion"/>
  </si>
  <si>
    <t>미주통상과 오찬간담회</t>
    <phoneticPr fontId="3" type="noConversion"/>
  </si>
  <si>
    <t>통상전문가 오찬협의</t>
    <phoneticPr fontId="3" type="noConversion"/>
  </si>
  <si>
    <t>통상분쟁대응과 만찬간담회</t>
    <phoneticPr fontId="3" type="noConversion"/>
  </si>
  <si>
    <t>ODA 업무관계자 오찬간담회</t>
    <phoneticPr fontId="3" type="noConversion"/>
  </si>
  <si>
    <t>대미 통상현안 관계자 만찬간담회</t>
    <phoneticPr fontId="3" type="noConversion"/>
  </si>
  <si>
    <t>FTA서비스투자협상 관계자 오찬간담회</t>
    <phoneticPr fontId="3" type="noConversion"/>
  </si>
  <si>
    <t>차관 '18년 4월 업추비 집행내역</t>
    <phoneticPr fontId="16" type="noConversion"/>
  </si>
  <si>
    <t>주요 정책
추진 관련
회의 행사 등</t>
  </si>
  <si>
    <t>지역지원대책 실무점검 회의</t>
  </si>
  <si>
    <t>전력산업 경쟁력 강화정책 점검회의</t>
    <phoneticPr fontId="16" type="noConversion"/>
  </si>
  <si>
    <t>기계산업 혁신전략 실무 점검회의</t>
  </si>
  <si>
    <t>미세먼지대책 점검 실무회의</t>
  </si>
  <si>
    <t>에너지-환경정책 실무 점검회의</t>
  </si>
  <si>
    <t>쟁점법안 실무 점검회의</t>
    <phoneticPr fontId="16" type="noConversion"/>
  </si>
  <si>
    <t>에너지기본계획 수립 실무 회의</t>
    <phoneticPr fontId="16" type="noConversion"/>
  </si>
  <si>
    <t>지역경제 지원전략 실무 간담회</t>
    <phoneticPr fontId="16" type="noConversion"/>
  </si>
  <si>
    <t>에너지신산업 혁신전략 점검 실무회의</t>
    <phoneticPr fontId="16" type="noConversion"/>
  </si>
  <si>
    <t>정책현안 점검 실무회의</t>
  </si>
  <si>
    <r>
      <rPr>
        <sz val="11"/>
        <rFont val="돋움"/>
        <family val="3"/>
        <charset val="129"/>
      </rPr>
      <t>대민</t>
    </r>
    <r>
      <rPr>
        <sz val="11"/>
        <color rgb="FF000000"/>
        <rFont val="맑은 고딕"/>
        <family val="3"/>
        <charset val="129"/>
      </rPr>
      <t xml:space="preserve"> </t>
    </r>
    <r>
      <rPr>
        <sz val="11"/>
        <rFont val="돋움"/>
        <family val="3"/>
        <charset val="129"/>
      </rPr>
      <t>대유관기관</t>
    </r>
    <r>
      <rPr>
        <sz val="11"/>
        <rFont val="맑은 고딕"/>
        <family val="3"/>
        <charset val="129"/>
      </rPr>
      <t xml:space="preserve"> </t>
    </r>
    <r>
      <rPr>
        <sz val="11"/>
        <rFont val="돋움"/>
        <family val="3"/>
        <charset val="129"/>
      </rPr>
      <t>업무협의</t>
    </r>
    <r>
      <rPr>
        <sz val="11"/>
        <color rgb="FF000000"/>
        <rFont val="맑은 고딕"/>
        <family val="3"/>
        <charset val="129"/>
      </rPr>
      <t xml:space="preserve"> </t>
    </r>
    <r>
      <rPr>
        <sz val="11"/>
        <rFont val="돋움"/>
        <family val="3"/>
        <charset val="129"/>
      </rPr>
      <t>및</t>
    </r>
    <r>
      <rPr>
        <sz val="11"/>
        <color rgb="FF000000"/>
        <rFont val="맑은 고딕"/>
        <family val="3"/>
        <charset val="129"/>
      </rPr>
      <t xml:space="preserve">       직원 </t>
    </r>
    <r>
      <rPr>
        <sz val="11"/>
        <rFont val="돋움"/>
        <family val="3"/>
        <charset val="129"/>
      </rPr>
      <t>간담회</t>
    </r>
    <r>
      <rPr>
        <sz val="11"/>
        <color rgb="FF000000"/>
        <rFont val="맑은 고딕"/>
        <family val="3"/>
        <charset val="129"/>
      </rPr>
      <t xml:space="preserve"> </t>
    </r>
    <r>
      <rPr>
        <sz val="11"/>
        <rFont val="돋움"/>
        <family val="3"/>
        <charset val="129"/>
      </rPr>
      <t>등</t>
    </r>
  </si>
  <si>
    <t>산업입지정책 혁신방안 오찬 간담회</t>
  </si>
  <si>
    <t>자원개발 혁신방안 만찬 간담회</t>
  </si>
  <si>
    <t>에너지전환 정책 점검 오찬 간담회</t>
    <phoneticPr fontId="16" type="noConversion"/>
  </si>
  <si>
    <t xml:space="preserve">자동차산업 경쟁력 강화 만찬 간담회 </t>
  </si>
  <si>
    <t>언론사 기자단 오찬간담회</t>
    <phoneticPr fontId="16" type="noConversion"/>
  </si>
  <si>
    <t>미세먼지 대책 점검 오찬 간담회</t>
  </si>
  <si>
    <t>자동차산업 경쟁력 점검 오찬간담회</t>
  </si>
  <si>
    <t>일하는 문화 개선 만찬간담회.</t>
    <phoneticPr fontId="16" type="noConversion"/>
  </si>
  <si>
    <t>자동차 산업 경쟁력 강화방안 만찬 간담회</t>
    <phoneticPr fontId="16" type="noConversion"/>
  </si>
  <si>
    <t>지능형 로봇산업 발전방안 오찬 간담회</t>
    <phoneticPr fontId="16" type="noConversion"/>
  </si>
  <si>
    <t>산업 및 에너지 현안점검 오찬 간담회</t>
    <phoneticPr fontId="16" type="noConversion"/>
  </si>
  <si>
    <t>일자리정책 혁신 만찬 간담회</t>
  </si>
  <si>
    <t>생산성혁신 방안 오찬 간담회</t>
    <phoneticPr fontId="16" type="noConversion"/>
  </si>
  <si>
    <t>정책 현안점검 만찬 간담회</t>
    <phoneticPr fontId="16" type="noConversion"/>
  </si>
  <si>
    <t>신산업 주요프로젝트 점검 오찬 간담회</t>
    <phoneticPr fontId="16" type="noConversion"/>
  </si>
  <si>
    <t>해외자원개발 혁신방안 만찬 간담회</t>
  </si>
  <si>
    <t>신입직원 오찬 간담회</t>
  </si>
  <si>
    <t>전력산업 혁신방안 만찬 간담회</t>
  </si>
  <si>
    <t>차관 '18년 5월 업추비 집행내역</t>
    <phoneticPr fontId="16" type="noConversion"/>
  </si>
  <si>
    <t>일하는 문화개선 실무 간담회</t>
  </si>
  <si>
    <t>새만금개발 관련 실무 점검</t>
    <phoneticPr fontId="16" type="noConversion"/>
  </si>
  <si>
    <t>산업 국제경쟁력 강화방안 브레인 스토밍</t>
  </si>
  <si>
    <t>에너지정책 현안 점검</t>
    <phoneticPr fontId="16" type="noConversion"/>
  </si>
  <si>
    <t>지역산업 혁신방안 실무회의</t>
  </si>
  <si>
    <t>3D 프린팅 산업 발전방안 브레인스토밍</t>
    <phoneticPr fontId="16" type="noConversion"/>
  </si>
  <si>
    <t>재활용대책 방안 현안점검 회의</t>
    <phoneticPr fontId="16" type="noConversion"/>
  </si>
  <si>
    <t>산업정책 현안 점검회의</t>
    <phoneticPr fontId="16" type="noConversion"/>
  </si>
  <si>
    <t>반도체산업 혁신전략 점검회의</t>
  </si>
  <si>
    <t>뿌리산업 일자리창출방안 점검회의</t>
  </si>
  <si>
    <t>천연가스 수급훈련 점검회의</t>
    <phoneticPr fontId="16" type="noConversion"/>
  </si>
  <si>
    <t>일자리 창출방안 브레인스토밍 회의</t>
  </si>
  <si>
    <t>추경 관련 쟁점 사업 점검 회의</t>
  </si>
  <si>
    <t>수소차 보급방안 실무점검 회의</t>
  </si>
  <si>
    <t>쟁점법안 실무점검 회의</t>
  </si>
  <si>
    <t>중견기업 육성정책 점검 간담회</t>
  </si>
  <si>
    <t>창의융합공학인재양성 브레인스토밍</t>
  </si>
  <si>
    <t>재생에너지 정책 실무 점검회의</t>
    <phoneticPr fontId="16" type="noConversion"/>
  </si>
  <si>
    <t>자원개발 혁신 실무점검회의</t>
  </si>
  <si>
    <t>정책 소통방안 만찬간담회</t>
    <phoneticPr fontId="16" type="noConversion"/>
  </si>
  <si>
    <t>지역경제 혁신방안 만찬간담회</t>
    <phoneticPr fontId="16" type="noConversion"/>
  </si>
  <si>
    <t>일하는 문화개선 업무협의</t>
    <phoneticPr fontId="16" type="noConversion"/>
  </si>
  <si>
    <t>산업기술혁신 오찬 간담회</t>
  </si>
  <si>
    <t>주력산업 혁신정책 점검 만찬간담회</t>
    <phoneticPr fontId="16" type="noConversion"/>
  </si>
  <si>
    <t>국제 석유가격 대응방안 오찬간담회</t>
    <phoneticPr fontId="16" type="noConversion"/>
  </si>
  <si>
    <t>지식재산산업 혁신방안 만찬 간담회</t>
  </si>
  <si>
    <t>뿌리산업 혁신방안 오찬간담회</t>
    <phoneticPr fontId="16" type="noConversion"/>
  </si>
  <si>
    <t>반도체산업 발전방안 만찬간담회</t>
    <phoneticPr fontId="16" type="noConversion"/>
  </si>
  <si>
    <t>에너지 안전 현안점검 간담회</t>
  </si>
  <si>
    <t>추가경정예산 쟁점 점검 만찬간담회</t>
  </si>
  <si>
    <t>추가경정예산 쟁점 점검 오찬간담회</t>
  </si>
  <si>
    <t>산업정책 쟁점점검 만찬간담회</t>
  </si>
  <si>
    <t>추가경정 예산 점검 오찬 간담회</t>
  </si>
  <si>
    <t xml:space="preserve">자원개발 혁신 진행상황 </t>
  </si>
  <si>
    <t>주요 산업/에너지 정책 추진점검 만찬 간담회</t>
    <phoneticPr fontId="16" type="noConversion"/>
  </si>
  <si>
    <t>온길가스 감축방안 점검 만찬간담회</t>
  </si>
  <si>
    <t>뿌리산업 일자리 창출 방안 만찬간담회</t>
  </si>
  <si>
    <t>산업인력 경쟁략강화 오찬간담회</t>
  </si>
  <si>
    <t>중견기업정책 발전방안 만찬간담회</t>
    <phoneticPr fontId="16" type="noConversion"/>
  </si>
  <si>
    <t>차관 '18년 6월 업추비 집행내역</t>
    <phoneticPr fontId="16" type="noConversion"/>
  </si>
  <si>
    <t>에너지정책 현안점검</t>
  </si>
  <si>
    <t>산업정책점검 실무회의</t>
  </si>
  <si>
    <t>에너지정책 현안점검 회의</t>
  </si>
  <si>
    <t>산업정책 현안점검 회의</t>
    <phoneticPr fontId="16" type="noConversion"/>
  </si>
  <si>
    <t>에너지정책 검토 실무회의</t>
  </si>
  <si>
    <t>규제혁신검토 실무회의</t>
  </si>
  <si>
    <t>규제혁신점검 현안회의</t>
  </si>
  <si>
    <t>에너지전환정책 실무 점검회의</t>
  </si>
  <si>
    <t>원전지역 지원방안 브레인스토밍</t>
  </si>
  <si>
    <t>정책 소통방안 점검회의</t>
  </si>
  <si>
    <t>산업혁신 예산사업 점검 실무회의</t>
  </si>
  <si>
    <t>국가과학기술 자문회의 안건 검토회의</t>
    <phoneticPr fontId="16" type="noConversion"/>
  </si>
  <si>
    <t>뿌리산업 활성화방안 오찬 간담회</t>
  </si>
  <si>
    <t>철강산업 경쟁력 강화방안 오찬 간담회</t>
    <phoneticPr fontId="16" type="noConversion"/>
  </si>
  <si>
    <t>정책소통방안 오찬 간담회</t>
    <phoneticPr fontId="16" type="noConversion"/>
  </si>
  <si>
    <t>대외경제 상황 점검 만찬 간담회</t>
  </si>
  <si>
    <t>정책홍보 강화방안 브레인스토밍</t>
    <phoneticPr fontId="16" type="noConversion"/>
  </si>
  <si>
    <t>산업기술개발 혁신방안 오찬 간담회</t>
  </si>
  <si>
    <t>지역경제 혁신방안 만찬 간담회</t>
    <phoneticPr fontId="16" type="noConversion"/>
  </si>
  <si>
    <t>에너지정책 현안 점검 오찬 간담회</t>
  </si>
  <si>
    <t>정책 소통방안 만찬 간담회</t>
    <phoneticPr fontId="16" type="noConversion"/>
  </si>
  <si>
    <t>조직문화 개선 오찬간담회</t>
  </si>
  <si>
    <t>혁신성장 추진체계 오찬간담회</t>
  </si>
  <si>
    <t>정책현안 점검 오찬 간담회</t>
    <phoneticPr fontId="16" type="noConversion"/>
  </si>
  <si>
    <t>기업생태계 국제경쟁력 강화 오찬 간담회</t>
  </si>
  <si>
    <t>규제혁신방안 검토 오찬 간담회</t>
    <phoneticPr fontId="16" type="noConversion"/>
  </si>
  <si>
    <t>산업혁신2020 플랫폼 추진방안 만찬 간담회</t>
    <phoneticPr fontId="16" type="noConversion"/>
  </si>
  <si>
    <t>대외경제정책 현황점검 오찬 간담회</t>
  </si>
  <si>
    <t>4차 산업혁명 대응방안 만찬 간담회</t>
    <phoneticPr fontId="16" type="noConversion"/>
  </si>
  <si>
    <t>에너지정책 소통방안 오찬 간담</t>
  </si>
  <si>
    <t>정책 소통방안 실무 오찬 간담회</t>
  </si>
  <si>
    <t>일자리 창출방안 검토 만찬 간담회</t>
    <phoneticPr fontId="16" type="noConversion"/>
  </si>
  <si>
    <t>산업혁신 대응 조직운영방안 조찬 간담회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</si>
</sst>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 "/>
    <numFmt numFmtId="177" formatCode="_-* #,##0_-;\-* #,##0_-;_-* &quot;-&quot;_-;_-@"/>
  </numFmts>
  <fonts count="19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2"/>
      <name val="돋움체"/>
      <family val="3"/>
      <charset val="129"/>
    </font>
    <font>
      <sz val="8"/>
      <name val="맑은 고딕"/>
      <family val="2"/>
      <charset val="129"/>
      <scheme val="minor"/>
    </font>
    <font>
      <sz val="11"/>
      <name val="돋움체"/>
      <family val="3"/>
      <charset val="129"/>
    </font>
    <font>
      <b/>
      <sz val="18"/>
      <name val="돋움체"/>
      <family val="3"/>
      <charset val="129"/>
    </font>
    <font>
      <b/>
      <sz val="11"/>
      <name val="돋움체"/>
      <family val="3"/>
      <charset val="129"/>
    </font>
    <font>
      <sz val="10"/>
      <name val="Arial"/>
      <family val="2"/>
    </font>
    <font>
      <sz val="11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sz val="12"/>
      <name val="돋움체"/>
      <family val="3"/>
      <charset val="129"/>
    </font>
    <font>
      <sz val="12"/>
      <color theme="1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b/>
      <sz val="20"/>
      <name val="돋움체"/>
      <family val="3"/>
      <charset val="129"/>
    </font>
    <font>
      <sz val="8"/>
      <name val="돋움"/>
      <family val="3"/>
      <charset val="129"/>
    </font>
    <font>
      <sz val="11"/>
      <name val="맑은 고딕"/>
      <family val="3"/>
      <charset val="129"/>
    </font>
    <font>
      <sz val="11"/>
      <color rgb="FF000000"/>
      <name val="돋움체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rgb="FFCCFFFF"/>
        <bgColor rgb="FFCCFFFF"/>
      </patternFill>
    </fill>
  </fills>
  <borders count="7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dotted">
        <color indexed="64"/>
      </top>
      <bottom style="hair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/>
      <right/>
      <top style="thin">
        <color rgb="FF000000"/>
      </top>
      <bottom style="hair">
        <color rgb="FF000000"/>
      </bottom>
      <diagonal/>
    </border>
    <border>
      <left/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/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/>
      <right style="thin">
        <color rgb="FF000000"/>
      </right>
      <top style="hair">
        <color rgb="FF000000"/>
      </top>
      <bottom/>
      <diagonal/>
    </border>
    <border>
      <left style="thin">
        <color rgb="FF000000"/>
      </left>
      <right style="thin">
        <color rgb="FF000000"/>
      </right>
      <top style="hair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/>
      <right style="thin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</borders>
  <cellStyleXfs count="8">
    <xf numFmtId="0" fontId="0" fillId="0" borderId="0">
      <alignment vertical="center"/>
    </xf>
    <xf numFmtId="0" fontId="1" fillId="0" borderId="0">
      <alignment vertical="center"/>
    </xf>
    <xf numFmtId="0" fontId="7" fillId="0" borderId="0"/>
    <xf numFmtId="0" fontId="1" fillId="0" borderId="0"/>
    <xf numFmtId="0" fontId="7" fillId="0" borderId="0"/>
    <xf numFmtId="41" fontId="7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0" fontId="14" fillId="0" borderId="0"/>
  </cellStyleXfs>
  <cellXfs count="227"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vertical="center"/>
    </xf>
    <xf numFmtId="0" fontId="4" fillId="0" borderId="0" xfId="1" applyFont="1" applyAlignment="1">
      <alignment horizontal="right" vertical="center"/>
    </xf>
    <xf numFmtId="0" fontId="6" fillId="2" borderId="5" xfId="1" applyFont="1" applyFill="1" applyBorder="1" applyAlignment="1">
      <alignment horizontal="center" vertical="center"/>
    </xf>
    <xf numFmtId="0" fontId="6" fillId="2" borderId="6" xfId="1" applyFont="1" applyFill="1" applyBorder="1" applyAlignment="1">
      <alignment horizontal="center" vertical="center"/>
    </xf>
    <xf numFmtId="0" fontId="4" fillId="0" borderId="10" xfId="1" applyFont="1" applyBorder="1" applyAlignment="1">
      <alignment horizontal="center" vertical="center"/>
    </xf>
    <xf numFmtId="41" fontId="4" fillId="0" borderId="11" xfId="1" applyNumberFormat="1" applyFont="1" applyBorder="1" applyAlignment="1">
      <alignment horizontal="right" vertical="center"/>
    </xf>
    <xf numFmtId="0" fontId="4" fillId="0" borderId="15" xfId="1" applyFont="1" applyBorder="1" applyAlignment="1">
      <alignment horizontal="center" vertical="center"/>
    </xf>
    <xf numFmtId="41" fontId="4" fillId="0" borderId="16" xfId="1" applyNumberFormat="1" applyFont="1" applyBorder="1" applyAlignment="1">
      <alignment horizontal="right" vertical="center"/>
    </xf>
    <xf numFmtId="0" fontId="6" fillId="0" borderId="5" xfId="1" applyFont="1" applyBorder="1" applyAlignment="1">
      <alignment horizontal="center" vertical="center"/>
    </xf>
    <xf numFmtId="41" fontId="6" fillId="0" borderId="6" xfId="1" applyNumberFormat="1" applyFont="1" applyBorder="1" applyAlignment="1">
      <alignment horizontal="right" vertical="center"/>
    </xf>
    <xf numFmtId="0" fontId="10" fillId="0" borderId="0" xfId="0" applyFont="1">
      <alignment vertical="center"/>
    </xf>
    <xf numFmtId="14" fontId="4" fillId="0" borderId="17" xfId="1" applyNumberFormat="1" applyFont="1" applyFill="1" applyBorder="1" applyAlignment="1">
      <alignment horizontal="center" vertical="center"/>
    </xf>
    <xf numFmtId="176" fontId="4" fillId="0" borderId="17" xfId="1" applyNumberFormat="1" applyFont="1" applyFill="1" applyBorder="1" applyAlignment="1">
      <alignment horizontal="right" vertical="center"/>
    </xf>
    <xf numFmtId="41" fontId="6" fillId="0" borderId="17" xfId="1" applyNumberFormat="1" applyFont="1" applyFill="1" applyBorder="1" applyAlignment="1">
      <alignment vertical="center"/>
    </xf>
    <xf numFmtId="14" fontId="4" fillId="0" borderId="17" xfId="3" applyNumberFormat="1" applyFont="1" applyFill="1" applyBorder="1" applyAlignment="1">
      <alignment horizontal="center" vertical="center"/>
    </xf>
    <xf numFmtId="41" fontId="4" fillId="0" borderId="17" xfId="1" applyNumberFormat="1" applyFont="1" applyFill="1" applyBorder="1" applyAlignment="1">
      <alignment vertical="center"/>
    </xf>
    <xf numFmtId="14" fontId="4" fillId="0" borderId="17" xfId="4" applyNumberFormat="1" applyFont="1" applyFill="1" applyBorder="1" applyAlignment="1">
      <alignment horizontal="center" vertical="center"/>
    </xf>
    <xf numFmtId="41" fontId="4" fillId="0" borderId="17" xfId="5" applyFont="1" applyFill="1" applyBorder="1" applyAlignment="1">
      <alignment vertical="center"/>
    </xf>
    <xf numFmtId="41" fontId="0" fillId="0" borderId="17" xfId="6" applyFont="1" applyBorder="1">
      <alignment vertical="center"/>
    </xf>
    <xf numFmtId="0" fontId="4" fillId="2" borderId="17" xfId="1" applyFont="1" applyFill="1" applyBorder="1" applyAlignment="1">
      <alignment horizontal="center" vertical="center"/>
    </xf>
    <xf numFmtId="0" fontId="6" fillId="0" borderId="17" xfId="3" applyFont="1" applyFill="1" applyBorder="1" applyAlignment="1">
      <alignment horizontal="center" vertical="center"/>
    </xf>
    <xf numFmtId="0" fontId="4" fillId="2" borderId="17" xfId="1" applyFont="1" applyFill="1" applyBorder="1" applyAlignment="1">
      <alignment horizontal="center" vertical="center"/>
    </xf>
    <xf numFmtId="176" fontId="0" fillId="0" borderId="0" xfId="0" applyNumberFormat="1">
      <alignment vertical="center"/>
    </xf>
    <xf numFmtId="0" fontId="4" fillId="0" borderId="1" xfId="3" applyFont="1" applyFill="1" applyBorder="1" applyAlignment="1">
      <alignment horizontal="left" vertical="center" shrinkToFit="1"/>
    </xf>
    <xf numFmtId="0" fontId="4" fillId="0" borderId="18" xfId="3" applyFont="1" applyFill="1" applyBorder="1" applyAlignment="1">
      <alignment horizontal="left" vertical="center" shrinkToFit="1"/>
    </xf>
    <xf numFmtId="0" fontId="4" fillId="0" borderId="1" xfId="4" applyFont="1" applyFill="1" applyBorder="1" applyAlignment="1">
      <alignment horizontal="left" vertical="center" shrinkToFit="1"/>
    </xf>
    <xf numFmtId="0" fontId="4" fillId="0" borderId="18" xfId="4" applyFont="1" applyFill="1" applyBorder="1" applyAlignment="1">
      <alignment horizontal="left" vertical="center" shrinkToFit="1"/>
    </xf>
    <xf numFmtId="0" fontId="4" fillId="0" borderId="1" xfId="1" applyFont="1" applyFill="1" applyBorder="1" applyAlignment="1">
      <alignment horizontal="left" vertical="center" shrinkToFit="1"/>
    </xf>
    <xf numFmtId="0" fontId="4" fillId="0" borderId="18" xfId="1" applyFont="1" applyFill="1" applyBorder="1" applyAlignment="1">
      <alignment horizontal="left" vertical="center" shrinkToFit="1"/>
    </xf>
    <xf numFmtId="0" fontId="6" fillId="0" borderId="19" xfId="1" applyFont="1" applyFill="1" applyBorder="1" applyAlignment="1">
      <alignment horizontal="center" vertical="center"/>
    </xf>
    <xf numFmtId="0" fontId="6" fillId="0" borderId="22" xfId="1" applyFont="1" applyFill="1" applyBorder="1" applyAlignment="1">
      <alignment horizontal="center" vertical="center"/>
    </xf>
    <xf numFmtId="0" fontId="6" fillId="0" borderId="23" xfId="1" applyFont="1" applyFill="1" applyBorder="1" applyAlignment="1">
      <alignment horizontal="center" vertical="center"/>
    </xf>
    <xf numFmtId="41" fontId="6" fillId="0" borderId="19" xfId="1" applyNumberFormat="1" applyFont="1" applyFill="1" applyBorder="1" applyAlignment="1">
      <alignment vertical="center"/>
    </xf>
    <xf numFmtId="0" fontId="8" fillId="0" borderId="0" xfId="2" applyFont="1" applyBorder="1" applyAlignment="1">
      <alignment vertical="center" wrapText="1"/>
    </xf>
    <xf numFmtId="14" fontId="4" fillId="0" borderId="0" xfId="1" applyNumberFormat="1" applyFont="1" applyFill="1" applyBorder="1" applyAlignment="1">
      <alignment horizontal="center" vertical="center"/>
    </xf>
    <xf numFmtId="0" fontId="4" fillId="0" borderId="0" xfId="1" applyFont="1" applyFill="1" applyBorder="1" applyAlignment="1">
      <alignment horizontal="left" vertical="center" shrinkToFit="1"/>
    </xf>
    <xf numFmtId="176" fontId="4" fillId="0" borderId="0" xfId="1" applyNumberFormat="1" applyFont="1" applyFill="1" applyBorder="1" applyAlignment="1">
      <alignment horizontal="right" vertical="center"/>
    </xf>
    <xf numFmtId="0" fontId="6" fillId="0" borderId="0" xfId="1" applyFont="1" applyFill="1" applyBorder="1" applyAlignment="1">
      <alignment horizontal="center" vertical="center"/>
    </xf>
    <xf numFmtId="41" fontId="6" fillId="0" borderId="0" xfId="1" applyNumberFormat="1" applyFont="1" applyFill="1" applyBorder="1" applyAlignment="1">
      <alignment vertical="center"/>
    </xf>
    <xf numFmtId="0" fontId="8" fillId="0" borderId="24" xfId="2" applyFont="1" applyBorder="1" applyAlignment="1">
      <alignment vertical="center" wrapText="1"/>
    </xf>
    <xf numFmtId="14" fontId="4" fillId="0" borderId="24" xfId="1" applyNumberFormat="1" applyFont="1" applyFill="1" applyBorder="1" applyAlignment="1">
      <alignment horizontal="center" vertical="center"/>
    </xf>
    <xf numFmtId="0" fontId="4" fillId="0" borderId="24" xfId="1" applyFont="1" applyFill="1" applyBorder="1" applyAlignment="1">
      <alignment horizontal="left" vertical="center" shrinkToFit="1"/>
    </xf>
    <xf numFmtId="176" fontId="4" fillId="0" borderId="24" xfId="1" applyNumberFormat="1" applyFont="1" applyFill="1" applyBorder="1" applyAlignment="1">
      <alignment horizontal="right" vertical="center"/>
    </xf>
    <xf numFmtId="14" fontId="4" fillId="0" borderId="0" xfId="4" applyNumberFormat="1" applyFont="1" applyFill="1" applyBorder="1" applyAlignment="1">
      <alignment horizontal="center" vertical="center"/>
    </xf>
    <xf numFmtId="41" fontId="4" fillId="0" borderId="0" xfId="5" applyFont="1" applyFill="1" applyBorder="1" applyAlignment="1">
      <alignment vertical="center"/>
    </xf>
    <xf numFmtId="14" fontId="4" fillId="0" borderId="24" xfId="4" applyNumberFormat="1" applyFont="1" applyFill="1" applyBorder="1" applyAlignment="1">
      <alignment horizontal="center" vertical="center"/>
    </xf>
    <xf numFmtId="41" fontId="4" fillId="0" borderId="24" xfId="5" applyFont="1" applyFill="1" applyBorder="1" applyAlignment="1">
      <alignment vertical="center"/>
    </xf>
    <xf numFmtId="14" fontId="4" fillId="0" borderId="0" xfId="3" applyNumberFormat="1" applyFont="1" applyFill="1" applyBorder="1" applyAlignment="1">
      <alignment horizontal="center" vertical="center"/>
    </xf>
    <xf numFmtId="41" fontId="4" fillId="0" borderId="0" xfId="1" applyNumberFormat="1" applyFont="1" applyFill="1" applyBorder="1" applyAlignment="1">
      <alignment vertical="center"/>
    </xf>
    <xf numFmtId="14" fontId="4" fillId="0" borderId="24" xfId="3" applyNumberFormat="1" applyFont="1" applyFill="1" applyBorder="1" applyAlignment="1">
      <alignment horizontal="center" vertical="center"/>
    </xf>
    <xf numFmtId="41" fontId="4" fillId="0" borderId="24" xfId="1" applyNumberFormat="1" applyFont="1" applyFill="1" applyBorder="1" applyAlignment="1">
      <alignment vertical="center"/>
    </xf>
    <xf numFmtId="0" fontId="4" fillId="2" borderId="17" xfId="1" applyFont="1" applyFill="1" applyBorder="1" applyAlignment="1">
      <alignment horizontal="center" vertical="center"/>
    </xf>
    <xf numFmtId="14" fontId="4" fillId="0" borderId="25" xfId="1" applyNumberFormat="1" applyFont="1" applyFill="1" applyBorder="1" applyAlignment="1">
      <alignment horizontal="center" vertical="center"/>
    </xf>
    <xf numFmtId="0" fontId="4" fillId="0" borderId="7" xfId="1" applyFont="1" applyFill="1" applyBorder="1" applyAlignment="1">
      <alignment vertical="center"/>
    </xf>
    <xf numFmtId="0" fontId="7" fillId="0" borderId="26" xfId="2" applyFont="1" applyBorder="1" applyAlignment="1">
      <alignment vertical="center"/>
    </xf>
    <xf numFmtId="176" fontId="4" fillId="0" borderId="25" xfId="1" applyNumberFormat="1" applyFont="1" applyFill="1" applyBorder="1" applyAlignment="1">
      <alignment horizontal="right" vertical="center"/>
    </xf>
    <xf numFmtId="14" fontId="4" fillId="0" borderId="27" xfId="3" applyNumberFormat="1" applyFont="1" applyFill="1" applyBorder="1" applyAlignment="1">
      <alignment horizontal="center" vertical="center"/>
    </xf>
    <xf numFmtId="0" fontId="4" fillId="0" borderId="7" xfId="3" applyFont="1" applyFill="1" applyBorder="1" applyAlignment="1">
      <alignment vertical="center"/>
    </xf>
    <xf numFmtId="0" fontId="4" fillId="0" borderId="26" xfId="3" applyFont="1" applyFill="1" applyBorder="1" applyAlignment="1">
      <alignment vertical="center"/>
    </xf>
    <xf numFmtId="41" fontId="4" fillId="0" borderId="27" xfId="1" applyNumberFormat="1" applyFont="1" applyFill="1" applyBorder="1" applyAlignment="1">
      <alignment vertical="center"/>
    </xf>
    <xf numFmtId="0" fontId="4" fillId="0" borderId="28" xfId="3" applyFont="1" applyFill="1" applyBorder="1" applyAlignment="1">
      <alignment vertical="center"/>
    </xf>
    <xf numFmtId="0" fontId="4" fillId="0" borderId="29" xfId="3" applyFont="1" applyFill="1" applyBorder="1" applyAlignment="1">
      <alignment vertical="center"/>
    </xf>
    <xf numFmtId="0" fontId="6" fillId="0" borderId="30" xfId="3" applyFont="1" applyFill="1" applyBorder="1" applyAlignment="1">
      <alignment horizontal="center" vertical="center"/>
    </xf>
    <xf numFmtId="41" fontId="6" fillId="0" borderId="30" xfId="1" applyNumberFormat="1" applyFont="1" applyFill="1" applyBorder="1" applyAlignment="1">
      <alignment vertical="center"/>
    </xf>
    <xf numFmtId="14" fontId="4" fillId="0" borderId="33" xfId="4" applyNumberFormat="1" applyFont="1" applyFill="1" applyBorder="1" applyAlignment="1">
      <alignment horizontal="center" vertical="center"/>
    </xf>
    <xf numFmtId="0" fontId="4" fillId="0" borderId="12" xfId="4" applyFont="1" applyFill="1" applyBorder="1" applyAlignment="1">
      <alignment vertical="center"/>
    </xf>
    <xf numFmtId="0" fontId="4" fillId="0" borderId="34" xfId="4" applyFont="1" applyFill="1" applyBorder="1" applyAlignment="1">
      <alignment vertical="center"/>
    </xf>
    <xf numFmtId="41" fontId="4" fillId="0" borderId="33" xfId="5" applyFont="1" applyFill="1" applyBorder="1" applyAlignment="1">
      <alignment vertical="center"/>
    </xf>
    <xf numFmtId="14" fontId="4" fillId="0" borderId="27" xfId="4" applyNumberFormat="1" applyFont="1" applyFill="1" applyBorder="1" applyAlignment="1">
      <alignment horizontal="center" vertical="center"/>
    </xf>
    <xf numFmtId="0" fontId="4" fillId="0" borderId="35" xfId="4" applyFont="1" applyFill="1" applyBorder="1" applyAlignment="1">
      <alignment vertical="center"/>
    </xf>
    <xf numFmtId="0" fontId="4" fillId="0" borderId="36" xfId="4" applyFont="1" applyFill="1" applyBorder="1" applyAlignment="1">
      <alignment vertical="center"/>
    </xf>
    <xf numFmtId="41" fontId="4" fillId="0" borderId="27" xfId="5" applyFont="1" applyFill="1" applyBorder="1" applyAlignment="1">
      <alignment vertical="center"/>
    </xf>
    <xf numFmtId="41" fontId="4" fillId="0" borderId="27" xfId="5" applyFont="1" applyFill="1" applyBorder="1" applyAlignment="1">
      <alignment horizontal="right" vertical="center"/>
    </xf>
    <xf numFmtId="0" fontId="6" fillId="0" borderId="30" xfId="1" applyFont="1" applyFill="1" applyBorder="1" applyAlignment="1">
      <alignment horizontal="center" vertical="center"/>
    </xf>
    <xf numFmtId="41" fontId="6" fillId="0" borderId="17" xfId="1" applyNumberFormat="1" applyFont="1" applyBorder="1" applyAlignment="1">
      <alignment vertical="center"/>
    </xf>
    <xf numFmtId="0" fontId="13" fillId="0" borderId="0" xfId="0" applyFont="1">
      <alignment vertical="center"/>
    </xf>
    <xf numFmtId="0" fontId="4" fillId="0" borderId="22" xfId="3" applyFont="1" applyFill="1" applyBorder="1" applyAlignment="1">
      <alignment vertical="center"/>
    </xf>
    <xf numFmtId="0" fontId="4" fillId="0" borderId="37" xfId="3" applyFont="1" applyFill="1" applyBorder="1" applyAlignment="1">
      <alignment vertical="center"/>
    </xf>
    <xf numFmtId="0" fontId="14" fillId="0" borderId="0" xfId="7" applyFont="1" applyAlignment="1">
      <alignment vertical="center"/>
    </xf>
    <xf numFmtId="0" fontId="4" fillId="0" borderId="0" xfId="7" applyFont="1" applyAlignment="1">
      <alignment vertical="center"/>
    </xf>
    <xf numFmtId="0" fontId="4" fillId="0" borderId="0" xfId="7" applyFont="1" applyAlignment="1">
      <alignment horizontal="center" vertical="center"/>
    </xf>
    <xf numFmtId="0" fontId="5" fillId="0" borderId="0" xfId="7" applyFont="1" applyAlignment="1">
      <alignment vertical="center"/>
    </xf>
    <xf numFmtId="0" fontId="4" fillId="0" borderId="0" xfId="7" applyFont="1" applyAlignment="1">
      <alignment horizontal="right" vertical="center"/>
    </xf>
    <xf numFmtId="0" fontId="4" fillId="3" borderId="42" xfId="7" applyFont="1" applyFill="1" applyBorder="1" applyAlignment="1">
      <alignment horizontal="center" vertical="center"/>
    </xf>
    <xf numFmtId="0" fontId="4" fillId="3" borderId="43" xfId="7" applyFont="1" applyFill="1" applyBorder="1" applyAlignment="1">
      <alignment horizontal="center" vertical="center"/>
    </xf>
    <xf numFmtId="0" fontId="4" fillId="0" borderId="47" xfId="7" applyFont="1" applyBorder="1" applyAlignment="1">
      <alignment horizontal="center" vertical="center"/>
    </xf>
    <xf numFmtId="177" fontId="4" fillId="0" borderId="48" xfId="7" applyNumberFormat="1" applyFont="1" applyBorder="1" applyAlignment="1">
      <alignment vertical="center"/>
    </xf>
    <xf numFmtId="0" fontId="4" fillId="0" borderId="52" xfId="7" applyFont="1" applyBorder="1" applyAlignment="1">
      <alignment horizontal="center" vertical="center"/>
    </xf>
    <xf numFmtId="177" fontId="4" fillId="0" borderId="53" xfId="7" applyNumberFormat="1" applyFont="1" applyBorder="1" applyAlignment="1">
      <alignment vertical="center"/>
    </xf>
    <xf numFmtId="0" fontId="6" fillId="0" borderId="42" xfId="7" applyFont="1" applyBorder="1" applyAlignment="1">
      <alignment horizontal="center" vertical="center"/>
    </xf>
    <xf numFmtId="177" fontId="6" fillId="0" borderId="43" xfId="7" applyNumberFormat="1" applyFont="1" applyBorder="1" applyAlignment="1">
      <alignment vertical="center"/>
    </xf>
    <xf numFmtId="0" fontId="4" fillId="3" borderId="54" xfId="7" applyFont="1" applyFill="1" applyBorder="1" applyAlignment="1">
      <alignment horizontal="center" vertical="center"/>
    </xf>
    <xf numFmtId="14" fontId="18" fillId="0" borderId="57" xfId="7" applyNumberFormat="1" applyFont="1" applyBorder="1" applyAlignment="1">
      <alignment horizontal="center" vertical="center"/>
    </xf>
    <xf numFmtId="177" fontId="4" fillId="0" borderId="57" xfId="7" applyNumberFormat="1" applyFont="1" applyBorder="1" applyAlignment="1">
      <alignment vertical="center"/>
    </xf>
    <xf numFmtId="176" fontId="4" fillId="0" borderId="60" xfId="7" applyNumberFormat="1" applyFont="1" applyBorder="1" applyAlignment="1">
      <alignment horizontal="right" vertical="center"/>
    </xf>
    <xf numFmtId="14" fontId="18" fillId="0" borderId="49" xfId="7" applyNumberFormat="1" applyFont="1" applyBorder="1" applyAlignment="1">
      <alignment horizontal="center" vertical="center"/>
    </xf>
    <xf numFmtId="177" fontId="4" fillId="0" borderId="60" xfId="7" applyNumberFormat="1" applyFont="1" applyBorder="1" applyAlignment="1">
      <alignment vertical="center"/>
    </xf>
    <xf numFmtId="14" fontId="4" fillId="0" borderId="57" xfId="7" applyNumberFormat="1" applyFont="1" applyBorder="1" applyAlignment="1">
      <alignment horizontal="center" vertical="center"/>
    </xf>
    <xf numFmtId="14" fontId="4" fillId="0" borderId="49" xfId="7" applyNumberFormat="1" applyFont="1" applyBorder="1" applyAlignment="1">
      <alignment horizontal="center" vertical="center"/>
    </xf>
    <xf numFmtId="0" fontId="17" fillId="0" borderId="0" xfId="7" applyFont="1" applyAlignment="1">
      <alignment vertical="center"/>
    </xf>
    <xf numFmtId="0" fontId="6" fillId="0" borderId="62" xfId="7" applyFont="1" applyBorder="1" applyAlignment="1">
      <alignment horizontal="center" vertical="center"/>
    </xf>
    <xf numFmtId="177" fontId="6" fillId="0" borderId="62" xfId="7" applyNumberFormat="1" applyFont="1" applyBorder="1" applyAlignment="1">
      <alignment vertical="center"/>
    </xf>
    <xf numFmtId="0" fontId="18" fillId="0" borderId="49" xfId="7" applyFont="1" applyBorder="1" applyAlignment="1">
      <alignment horizontal="left" vertical="center"/>
    </xf>
    <xf numFmtId="0" fontId="17" fillId="0" borderId="60" xfId="7" applyFont="1" applyBorder="1" applyAlignment="1">
      <alignment vertical="center"/>
    </xf>
    <xf numFmtId="0" fontId="4" fillId="0" borderId="57" xfId="7" applyFont="1" applyBorder="1" applyAlignment="1">
      <alignment horizontal="left" vertical="center"/>
    </xf>
    <xf numFmtId="14" fontId="4" fillId="0" borderId="65" xfId="7" applyNumberFormat="1" applyFont="1" applyBorder="1" applyAlignment="1">
      <alignment horizontal="center" vertical="center"/>
    </xf>
    <xf numFmtId="177" fontId="4" fillId="0" borderId="66" xfId="7" applyNumberFormat="1" applyFont="1" applyBorder="1" applyAlignment="1">
      <alignment vertical="center"/>
    </xf>
    <xf numFmtId="177" fontId="6" fillId="0" borderId="54" xfId="7" applyNumberFormat="1" applyFont="1" applyBorder="1" applyAlignment="1">
      <alignment vertical="center"/>
    </xf>
    <xf numFmtId="0" fontId="4" fillId="0" borderId="49" xfId="7" applyFont="1" applyBorder="1" applyAlignment="1">
      <alignment horizontal="left" vertical="center"/>
    </xf>
    <xf numFmtId="0" fontId="4" fillId="0" borderId="49" xfId="7" applyFont="1" applyBorder="1" applyAlignment="1">
      <alignment vertical="center"/>
    </xf>
    <xf numFmtId="177" fontId="4" fillId="0" borderId="67" xfId="7" applyNumberFormat="1" applyFont="1" applyBorder="1" applyAlignment="1">
      <alignment vertical="center"/>
    </xf>
    <xf numFmtId="0" fontId="4" fillId="0" borderId="68" xfId="7" applyFont="1" applyBorder="1" applyAlignment="1">
      <alignment horizontal="left" vertical="center"/>
    </xf>
    <xf numFmtId="0" fontId="17" fillId="0" borderId="69" xfId="7" applyFont="1" applyBorder="1" applyAlignment="1">
      <alignment vertical="center"/>
    </xf>
    <xf numFmtId="0" fontId="4" fillId="0" borderId="67" xfId="7" applyFont="1" applyBorder="1" applyAlignment="1">
      <alignment horizontal="left" vertical="center"/>
    </xf>
    <xf numFmtId="176" fontId="4" fillId="0" borderId="66" xfId="7" applyNumberFormat="1" applyFont="1" applyBorder="1" applyAlignment="1">
      <alignment horizontal="right" vertical="center"/>
    </xf>
    <xf numFmtId="0" fontId="6" fillId="0" borderId="67" xfId="7" applyFont="1" applyBorder="1" applyAlignment="1">
      <alignment horizontal="center" vertical="center"/>
    </xf>
    <xf numFmtId="14" fontId="4" fillId="0" borderId="70" xfId="7" applyNumberFormat="1" applyFont="1" applyBorder="1" applyAlignment="1">
      <alignment horizontal="center" vertical="center"/>
    </xf>
    <xf numFmtId="0" fontId="4" fillId="0" borderId="70" xfId="7" applyFont="1" applyBorder="1" applyAlignment="1">
      <alignment horizontal="left" vertical="center"/>
    </xf>
    <xf numFmtId="177" fontId="4" fillId="0" borderId="70" xfId="7" applyNumberFormat="1" applyFont="1" applyBorder="1" applyAlignment="1">
      <alignment vertical="center"/>
    </xf>
    <xf numFmtId="14" fontId="4" fillId="0" borderId="59" xfId="7" applyNumberFormat="1" applyFont="1" applyBorder="1" applyAlignment="1">
      <alignment horizontal="center" vertical="center"/>
    </xf>
    <xf numFmtId="0" fontId="4" fillId="0" borderId="59" xfId="7" applyFont="1" applyBorder="1" applyAlignment="1">
      <alignment horizontal="left" vertical="center"/>
    </xf>
    <xf numFmtId="177" fontId="4" fillId="0" borderId="59" xfId="7" applyNumberFormat="1" applyFont="1" applyBorder="1" applyAlignment="1">
      <alignment vertical="center"/>
    </xf>
    <xf numFmtId="0" fontId="4" fillId="0" borderId="57" xfId="7" applyFont="1" applyBorder="1" applyAlignment="1">
      <alignment vertical="center"/>
    </xf>
    <xf numFmtId="14" fontId="4" fillId="0" borderId="67" xfId="7" applyNumberFormat="1" applyFont="1" applyBorder="1" applyAlignment="1">
      <alignment horizontal="center" vertical="center"/>
    </xf>
    <xf numFmtId="0" fontId="4" fillId="0" borderId="60" xfId="7" applyFont="1" applyBorder="1" applyAlignment="1">
      <alignment horizontal="left" vertical="center"/>
    </xf>
    <xf numFmtId="0" fontId="4" fillId="0" borderId="1" xfId="3" applyFont="1" applyFill="1" applyBorder="1" applyAlignment="1">
      <alignment vertical="center"/>
    </xf>
    <xf numFmtId="0" fontId="4" fillId="0" borderId="18" xfId="3" applyFont="1" applyFill="1" applyBorder="1" applyAlignment="1">
      <alignment vertical="center"/>
    </xf>
    <xf numFmtId="0" fontId="4" fillId="0" borderId="1" xfId="3" applyFont="1" applyFill="1" applyBorder="1" applyAlignment="1">
      <alignment horizontal="left" vertical="center" shrinkToFit="1"/>
    </xf>
    <xf numFmtId="0" fontId="4" fillId="0" borderId="18" xfId="3" applyFont="1" applyFill="1" applyBorder="1" applyAlignment="1">
      <alignment horizontal="left" vertical="center" shrinkToFit="1"/>
    </xf>
    <xf numFmtId="0" fontId="4" fillId="0" borderId="1" xfId="4" applyFont="1" applyFill="1" applyBorder="1" applyAlignment="1">
      <alignment horizontal="left" vertical="center" shrinkToFit="1"/>
    </xf>
    <xf numFmtId="0" fontId="4" fillId="0" borderId="18" xfId="4" applyFont="1" applyFill="1" applyBorder="1" applyAlignment="1">
      <alignment horizontal="left" vertical="center" shrinkToFit="1"/>
    </xf>
    <xf numFmtId="0" fontId="0" fillId="0" borderId="1" xfId="0" applyBorder="1" applyAlignment="1">
      <alignment horizontal="left" vertical="center" shrinkToFit="1"/>
    </xf>
    <xf numFmtId="0" fontId="0" fillId="0" borderId="18" xfId="0" applyBorder="1" applyAlignment="1">
      <alignment horizontal="left" vertical="center" shrinkToFit="1"/>
    </xf>
    <xf numFmtId="0" fontId="4" fillId="0" borderId="1" xfId="1" applyFont="1" applyFill="1" applyBorder="1" applyAlignment="1">
      <alignment horizontal="left" vertical="center" shrinkToFit="1"/>
    </xf>
    <xf numFmtId="0" fontId="4" fillId="0" borderId="18" xfId="1" applyFont="1" applyFill="1" applyBorder="1" applyAlignment="1">
      <alignment horizontal="left" vertical="center" shrinkToFit="1"/>
    </xf>
    <xf numFmtId="0" fontId="6" fillId="0" borderId="1" xfId="3" applyFont="1" applyFill="1" applyBorder="1" applyAlignment="1">
      <alignment horizontal="center" vertical="center"/>
    </xf>
    <xf numFmtId="0" fontId="6" fillId="0" borderId="18" xfId="3" applyFont="1" applyFill="1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6" fillId="2" borderId="1" xfId="1" applyFont="1" applyFill="1" applyBorder="1" applyAlignment="1">
      <alignment horizontal="center" vertical="center"/>
    </xf>
    <xf numFmtId="0" fontId="6" fillId="2" borderId="2" xfId="1" applyFont="1" applyFill="1" applyBorder="1" applyAlignment="1">
      <alignment horizontal="center" vertical="center"/>
    </xf>
    <xf numFmtId="0" fontId="6" fillId="2" borderId="4" xfId="1" applyFont="1" applyFill="1" applyBorder="1" applyAlignment="1">
      <alignment horizontal="center" vertical="center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4" fillId="0" borderId="12" xfId="1" applyFont="1" applyBorder="1" applyAlignment="1">
      <alignment horizontal="left" vertical="center"/>
    </xf>
    <xf numFmtId="0" fontId="4" fillId="0" borderId="13" xfId="1" applyFont="1" applyBorder="1" applyAlignment="1">
      <alignment horizontal="left" vertical="center"/>
    </xf>
    <xf numFmtId="0" fontId="4" fillId="0" borderId="14" xfId="1" applyFont="1" applyBorder="1" applyAlignment="1">
      <alignment horizontal="left" vertical="center"/>
    </xf>
    <xf numFmtId="0" fontId="6" fillId="0" borderId="1" xfId="1" applyFont="1" applyBorder="1" applyAlignment="1">
      <alignment horizontal="center" vertical="center"/>
    </xf>
    <xf numFmtId="0" fontId="6" fillId="0" borderId="2" xfId="1" applyFont="1" applyBorder="1" applyAlignment="1">
      <alignment horizontal="center" vertical="center"/>
    </xf>
    <xf numFmtId="0" fontId="6" fillId="0" borderId="4" xfId="1" applyFont="1" applyBorder="1" applyAlignment="1">
      <alignment horizontal="center" vertical="center"/>
    </xf>
    <xf numFmtId="0" fontId="4" fillId="0" borderId="19" xfId="1" applyFont="1" applyBorder="1" applyAlignment="1">
      <alignment horizontal="center" vertical="center" wrapText="1"/>
    </xf>
    <xf numFmtId="0" fontId="4" fillId="0" borderId="20" xfId="1" applyFont="1" applyBorder="1" applyAlignment="1">
      <alignment horizontal="center" vertical="center" wrapText="1"/>
    </xf>
    <xf numFmtId="0" fontId="4" fillId="0" borderId="21" xfId="1" applyFont="1" applyBorder="1" applyAlignment="1">
      <alignment horizontal="center" vertical="center" wrapText="1"/>
    </xf>
    <xf numFmtId="0" fontId="8" fillId="0" borderId="19" xfId="2" applyFont="1" applyBorder="1" applyAlignment="1">
      <alignment horizontal="center" vertical="center" wrapText="1"/>
    </xf>
    <xf numFmtId="0" fontId="8" fillId="0" borderId="20" xfId="2" applyFont="1" applyBorder="1" applyAlignment="1">
      <alignment horizontal="center" vertical="center" wrapText="1"/>
    </xf>
    <xf numFmtId="0" fontId="8" fillId="0" borderId="21" xfId="2" applyFont="1" applyBorder="1" applyAlignment="1">
      <alignment horizontal="center" vertical="center" wrapText="1"/>
    </xf>
    <xf numFmtId="0" fontId="4" fillId="2" borderId="17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vertical="center" shrinkToFit="1"/>
    </xf>
    <xf numFmtId="0" fontId="0" fillId="0" borderId="18" xfId="0" applyBorder="1" applyAlignment="1">
      <alignment vertical="center" shrinkToFit="1"/>
    </xf>
    <xf numFmtId="0" fontId="4" fillId="0" borderId="1" xfId="3" applyFont="1" applyFill="1" applyBorder="1" applyAlignment="1">
      <alignment vertical="center" shrinkToFit="1"/>
    </xf>
    <xf numFmtId="0" fontId="11" fillId="0" borderId="1" xfId="1" applyFont="1" applyFill="1" applyBorder="1" applyAlignment="1">
      <alignment vertical="center" shrinkToFit="1"/>
    </xf>
    <xf numFmtId="0" fontId="12" fillId="0" borderId="18" xfId="0" applyFont="1" applyBorder="1" applyAlignment="1">
      <alignment vertical="center" shrinkToFit="1"/>
    </xf>
    <xf numFmtId="0" fontId="6" fillId="0" borderId="0" xfId="1" applyFont="1" applyFill="1" applyBorder="1" applyAlignment="1">
      <alignment horizontal="center" vertical="center"/>
    </xf>
    <xf numFmtId="0" fontId="4" fillId="0" borderId="0" xfId="1" applyFont="1" applyFill="1" applyBorder="1" applyAlignment="1">
      <alignment horizontal="left" vertical="center" shrinkToFit="1"/>
    </xf>
    <xf numFmtId="0" fontId="6" fillId="0" borderId="22" xfId="1" applyFont="1" applyFill="1" applyBorder="1" applyAlignment="1">
      <alignment horizontal="center" vertical="center"/>
    </xf>
    <xf numFmtId="0" fontId="6" fillId="0" borderId="23" xfId="1" applyFont="1" applyFill="1" applyBorder="1" applyAlignment="1">
      <alignment horizontal="center" vertical="center"/>
    </xf>
    <xf numFmtId="0" fontId="4" fillId="0" borderId="24" xfId="4" applyFont="1" applyFill="1" applyBorder="1" applyAlignment="1">
      <alignment horizontal="left" vertical="center" shrinkToFit="1"/>
    </xf>
    <xf numFmtId="0" fontId="4" fillId="0" borderId="1" xfId="3" applyFont="1" applyFill="1" applyBorder="1" applyAlignment="1">
      <alignment horizontal="left" vertical="center"/>
    </xf>
    <xf numFmtId="0" fontId="4" fillId="0" borderId="18" xfId="3" applyFont="1" applyFill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4" fillId="0" borderId="0" xfId="4" applyFont="1" applyFill="1" applyBorder="1" applyAlignment="1">
      <alignment horizontal="center" vertical="center" shrinkToFit="1"/>
    </xf>
    <xf numFmtId="0" fontId="4" fillId="0" borderId="0" xfId="1" applyFont="1" applyFill="1" applyBorder="1" applyAlignment="1">
      <alignment horizontal="center" vertical="center" shrinkToFit="1"/>
    </xf>
    <xf numFmtId="0" fontId="4" fillId="0" borderId="24" xfId="3" applyFont="1" applyFill="1" applyBorder="1" applyAlignment="1">
      <alignment vertical="center" shrinkToFit="1"/>
    </xf>
    <xf numFmtId="0" fontId="4" fillId="0" borderId="18" xfId="3" applyFont="1" applyFill="1" applyBorder="1" applyAlignment="1">
      <alignment vertical="center" shrinkToFit="1"/>
    </xf>
    <xf numFmtId="0" fontId="4" fillId="0" borderId="0" xfId="3" applyFont="1" applyFill="1" applyBorder="1" applyAlignment="1">
      <alignment vertical="center" shrinkToFit="1"/>
    </xf>
    <xf numFmtId="0" fontId="4" fillId="0" borderId="0" xfId="3" applyFont="1" applyFill="1" applyBorder="1" applyAlignment="1">
      <alignment horizontal="center" vertical="center" shrinkToFit="1"/>
    </xf>
    <xf numFmtId="0" fontId="7" fillId="0" borderId="21" xfId="2" applyFont="1" applyBorder="1" applyAlignment="1">
      <alignment horizontal="center" vertical="center"/>
    </xf>
    <xf numFmtId="0" fontId="6" fillId="0" borderId="31" xfId="3" applyFont="1" applyFill="1" applyBorder="1" applyAlignment="1">
      <alignment horizontal="center" vertical="center"/>
    </xf>
    <xf numFmtId="0" fontId="6" fillId="0" borderId="32" xfId="3" applyFont="1" applyFill="1" applyBorder="1" applyAlignment="1">
      <alignment horizontal="center" vertical="center"/>
    </xf>
    <xf numFmtId="0" fontId="8" fillId="0" borderId="20" xfId="2" applyFont="1" applyBorder="1" applyAlignment="1">
      <alignment horizontal="center" vertical="center"/>
    </xf>
    <xf numFmtId="0" fontId="8" fillId="0" borderId="21" xfId="2" applyFont="1" applyBorder="1" applyAlignment="1">
      <alignment horizontal="center" vertical="center"/>
    </xf>
    <xf numFmtId="0" fontId="6" fillId="0" borderId="31" xfId="1" applyFont="1" applyFill="1" applyBorder="1" applyAlignment="1">
      <alignment horizontal="center" vertical="center"/>
    </xf>
    <xf numFmtId="0" fontId="6" fillId="0" borderId="32" xfId="1" applyFont="1" applyFill="1" applyBorder="1" applyAlignment="1">
      <alignment horizontal="center" vertical="center"/>
    </xf>
    <xf numFmtId="0" fontId="6" fillId="0" borderId="18" xfId="1" applyFont="1" applyBorder="1" applyAlignment="1">
      <alignment horizontal="center" vertical="center"/>
    </xf>
    <xf numFmtId="0" fontId="4" fillId="2" borderId="1" xfId="1" applyFont="1" applyFill="1" applyBorder="1" applyAlignment="1">
      <alignment horizontal="center" vertical="center"/>
    </xf>
    <xf numFmtId="0" fontId="4" fillId="2" borderId="18" xfId="1" applyFont="1" applyFill="1" applyBorder="1" applyAlignment="1">
      <alignment horizontal="center" vertical="center"/>
    </xf>
    <xf numFmtId="0" fontId="6" fillId="0" borderId="63" xfId="7" applyFont="1" applyBorder="1" applyAlignment="1">
      <alignment horizontal="center" vertical="center"/>
    </xf>
    <xf numFmtId="0" fontId="17" fillId="0" borderId="64" xfId="7" applyFont="1" applyBorder="1" applyAlignment="1">
      <alignment vertical="center"/>
    </xf>
    <xf numFmtId="0" fontId="6" fillId="0" borderId="38" xfId="7" applyFont="1" applyBorder="1" applyAlignment="1">
      <alignment horizontal="center" vertical="center"/>
    </xf>
    <xf numFmtId="0" fontId="17" fillId="0" borderId="55" xfId="7" applyFont="1" applyBorder="1" applyAlignment="1">
      <alignment vertical="center"/>
    </xf>
    <xf numFmtId="0" fontId="4" fillId="0" borderId="49" xfId="7" applyFont="1" applyBorder="1" applyAlignment="1">
      <alignment horizontal="left" vertical="center"/>
    </xf>
    <xf numFmtId="0" fontId="17" fillId="0" borderId="60" xfId="7" applyFont="1" applyBorder="1" applyAlignment="1">
      <alignment vertical="center"/>
    </xf>
    <xf numFmtId="0" fontId="8" fillId="0" borderId="56" xfId="7" applyFont="1" applyBorder="1" applyAlignment="1">
      <alignment horizontal="center" vertical="center" wrapText="1"/>
    </xf>
    <xf numFmtId="0" fontId="17" fillId="0" borderId="59" xfId="7" applyFont="1" applyBorder="1" applyAlignment="1">
      <alignment vertical="center"/>
    </xf>
    <xf numFmtId="0" fontId="17" fillId="0" borderId="61" xfId="7" applyFont="1" applyBorder="1" applyAlignment="1">
      <alignment vertical="center"/>
    </xf>
    <xf numFmtId="0" fontId="18" fillId="0" borderId="44" xfId="7" applyFont="1" applyBorder="1" applyAlignment="1">
      <alignment horizontal="left" vertical="center"/>
    </xf>
    <xf numFmtId="0" fontId="17" fillId="0" borderId="58" xfId="7" applyFont="1" applyBorder="1" applyAlignment="1">
      <alignment vertical="center"/>
    </xf>
    <xf numFmtId="0" fontId="18" fillId="0" borderId="49" xfId="7" applyFont="1" applyBorder="1" applyAlignment="1">
      <alignment horizontal="left" vertical="center"/>
    </xf>
    <xf numFmtId="0" fontId="18" fillId="0" borderId="49" xfId="7" applyFont="1" applyBorder="1" applyAlignment="1">
      <alignment vertical="center"/>
    </xf>
    <xf numFmtId="0" fontId="4" fillId="0" borderId="56" xfId="7" applyFont="1" applyBorder="1" applyAlignment="1">
      <alignment horizontal="center" vertical="center" wrapText="1"/>
    </xf>
    <xf numFmtId="0" fontId="15" fillId="0" borderId="38" xfId="7" applyFont="1" applyBorder="1" applyAlignment="1">
      <alignment horizontal="center" vertical="center"/>
    </xf>
    <xf numFmtId="0" fontId="17" fillId="0" borderId="39" xfId="7" applyFont="1" applyBorder="1" applyAlignment="1">
      <alignment vertical="center"/>
    </xf>
    <xf numFmtId="0" fontId="17" fillId="0" borderId="40" xfId="7" applyFont="1" applyBorder="1" applyAlignment="1">
      <alignment vertical="center"/>
    </xf>
    <xf numFmtId="0" fontId="4" fillId="3" borderId="38" xfId="7" applyFont="1" applyFill="1" applyBorder="1" applyAlignment="1">
      <alignment horizontal="center" vertical="center"/>
    </xf>
    <xf numFmtId="0" fontId="17" fillId="0" borderId="41" xfId="7" applyFont="1" applyBorder="1" applyAlignment="1">
      <alignment vertical="center"/>
    </xf>
    <xf numFmtId="0" fontId="4" fillId="0" borderId="44" xfId="7" applyFont="1" applyBorder="1" applyAlignment="1">
      <alignment horizontal="left" vertical="center"/>
    </xf>
    <xf numFmtId="0" fontId="17" fillId="0" borderId="45" xfId="7" applyFont="1" applyBorder="1" applyAlignment="1">
      <alignment vertical="center"/>
    </xf>
    <xf numFmtId="0" fontId="17" fillId="0" borderId="46" xfId="7" applyFont="1" applyBorder="1" applyAlignment="1">
      <alignment vertical="center"/>
    </xf>
    <xf numFmtId="0" fontId="17" fillId="0" borderId="50" xfId="7" applyFont="1" applyBorder="1" applyAlignment="1">
      <alignment vertical="center"/>
    </xf>
    <xf numFmtId="0" fontId="17" fillId="0" borderId="51" xfId="7" applyFont="1" applyBorder="1" applyAlignment="1">
      <alignment vertical="center"/>
    </xf>
    <xf numFmtId="0" fontId="4" fillId="0" borderId="60" xfId="7" applyFont="1" applyBorder="1" applyAlignment="1">
      <alignment horizontal="left" vertical="center"/>
    </xf>
    <xf numFmtId="0" fontId="4" fillId="0" borderId="49" xfId="7" applyFont="1" applyBorder="1" applyAlignment="1">
      <alignment vertical="center"/>
    </xf>
    <xf numFmtId="0" fontId="8" fillId="0" borderId="59" xfId="7" applyFont="1" applyBorder="1" applyAlignment="1">
      <alignment horizontal="center" vertical="center" wrapText="1"/>
    </xf>
    <xf numFmtId="0" fontId="8" fillId="0" borderId="61" xfId="7" applyFont="1" applyBorder="1" applyAlignment="1">
      <alignment horizontal="center" vertical="center" wrapText="1"/>
    </xf>
    <xf numFmtId="0" fontId="4" fillId="0" borderId="68" xfId="7" applyFont="1" applyBorder="1" applyAlignment="1">
      <alignment horizontal="left" vertical="center"/>
    </xf>
    <xf numFmtId="0" fontId="17" fillId="0" borderId="69" xfId="7" applyFont="1" applyBorder="1" applyAlignment="1">
      <alignment vertical="center"/>
    </xf>
    <xf numFmtId="0" fontId="4" fillId="0" borderId="49" xfId="7" applyFont="1" applyBorder="1" applyAlignment="1">
      <alignment horizontal="center" vertical="center"/>
    </xf>
    <xf numFmtId="0" fontId="4" fillId="0" borderId="60" xfId="7" applyFont="1" applyBorder="1" applyAlignment="1">
      <alignment horizontal="center" vertical="center"/>
    </xf>
    <xf numFmtId="0" fontId="4" fillId="0" borderId="59" xfId="7" applyFont="1" applyBorder="1" applyAlignment="1">
      <alignment horizontal="center" vertical="center" wrapText="1"/>
    </xf>
    <xf numFmtId="0" fontId="4" fillId="0" borderId="58" xfId="7" applyFont="1" applyBorder="1" applyAlignment="1">
      <alignment horizontal="left" vertical="center"/>
    </xf>
    <xf numFmtId="0" fontId="4" fillId="0" borderId="69" xfId="7" applyFont="1" applyBorder="1" applyAlignment="1">
      <alignment horizontal="left" vertical="center"/>
    </xf>
    <xf numFmtId="0" fontId="4" fillId="0" borderId="61" xfId="7" applyFont="1" applyBorder="1" applyAlignment="1">
      <alignment horizontal="center" vertical="center" wrapText="1"/>
    </xf>
  </cellXfs>
  <cellStyles count="8">
    <cellStyle name="쉼표 [0]" xfId="6" builtinId="6"/>
    <cellStyle name="쉼표 [0] 2" xfId="5"/>
    <cellStyle name="표준" xfId="0" builtinId="0"/>
    <cellStyle name="표준 2" xfId="2"/>
    <cellStyle name="표준 3" xfId="7"/>
    <cellStyle name="표준_1차관실업무추진비(월별경리계용4-4분기)" xfId="1"/>
    <cellStyle name="표준_1차관실업무추진비사용내역(06년2분기)-2" xfId="4"/>
    <cellStyle name="표준_2006-1분기(경리계용)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51"/>
  <sheetViews>
    <sheetView topLeftCell="A29" zoomScale="85" zoomScaleNormal="85" workbookViewId="0">
      <selection activeCell="B62" sqref="B62"/>
    </sheetView>
  </sheetViews>
  <sheetFormatPr defaultRowHeight="16.5"/>
  <cols>
    <col min="1" max="1" width="39.375" customWidth="1"/>
    <col min="2" max="2" width="11.625" customWidth="1"/>
    <col min="3" max="3" width="29.5" customWidth="1"/>
    <col min="4" max="4" width="10.875" customWidth="1"/>
    <col min="5" max="5" width="17.625" bestFit="1" customWidth="1"/>
  </cols>
  <sheetData>
    <row r="1" spans="1:7" ht="27">
      <c r="A1" s="140" t="s">
        <v>16</v>
      </c>
      <c r="B1" s="141"/>
      <c r="C1" s="141"/>
      <c r="D1" s="141"/>
      <c r="E1" s="142"/>
    </row>
    <row r="2" spans="1:7">
      <c r="A2" s="1"/>
      <c r="B2" s="2"/>
      <c r="C2" s="1"/>
      <c r="D2" s="1"/>
      <c r="E2" s="1"/>
    </row>
    <row r="3" spans="1:7" ht="22.5">
      <c r="A3" s="3" t="s">
        <v>0</v>
      </c>
      <c r="B3" s="2"/>
      <c r="C3" s="1"/>
      <c r="D3" s="1"/>
      <c r="E3" s="4" t="s">
        <v>1</v>
      </c>
    </row>
    <row r="4" spans="1:7">
      <c r="A4" s="143" t="s">
        <v>2</v>
      </c>
      <c r="B4" s="144"/>
      <c r="C4" s="145"/>
      <c r="D4" s="5" t="s">
        <v>3</v>
      </c>
      <c r="E4" s="6" t="s">
        <v>4</v>
      </c>
    </row>
    <row r="5" spans="1:7">
      <c r="A5" s="146" t="s">
        <v>14</v>
      </c>
      <c r="B5" s="147"/>
      <c r="C5" s="148"/>
      <c r="D5" s="7">
        <f>COUNTA(E11:E28)</f>
        <v>18</v>
      </c>
      <c r="E5" s="8">
        <f>E31</f>
        <v>7392382</v>
      </c>
    </row>
    <row r="6" spans="1:7">
      <c r="A6" s="149" t="s">
        <v>5</v>
      </c>
      <c r="B6" s="150"/>
      <c r="C6" s="151"/>
      <c r="D6" s="9">
        <f>COUNTA(E32:E44)</f>
        <v>13</v>
      </c>
      <c r="E6" s="10">
        <f>E45</f>
        <v>3633251</v>
      </c>
    </row>
    <row r="7" spans="1:7">
      <c r="A7" s="152" t="s">
        <v>6</v>
      </c>
      <c r="B7" s="153"/>
      <c r="C7" s="154"/>
      <c r="D7" s="11">
        <f>D5+D6</f>
        <v>31</v>
      </c>
      <c r="E7" s="12">
        <f>E5+E6</f>
        <v>11025633</v>
      </c>
    </row>
    <row r="8" spans="1:7">
      <c r="A8" s="1"/>
      <c r="B8" s="2"/>
      <c r="C8" s="1"/>
      <c r="D8" s="1"/>
      <c r="E8" s="1"/>
    </row>
    <row r="9" spans="1:7" ht="22.5">
      <c r="A9" s="3" t="s">
        <v>7</v>
      </c>
      <c r="B9" s="2"/>
      <c r="C9" s="1"/>
      <c r="D9" s="1"/>
      <c r="E9" s="1"/>
    </row>
    <row r="10" spans="1:7" ht="21.75" customHeight="1">
      <c r="A10" s="22" t="s">
        <v>8</v>
      </c>
      <c r="B10" s="22" t="s">
        <v>9</v>
      </c>
      <c r="C10" s="161" t="s">
        <v>10</v>
      </c>
      <c r="D10" s="161"/>
      <c r="E10" s="22" t="s">
        <v>11</v>
      </c>
    </row>
    <row r="11" spans="1:7" ht="21.75" customHeight="1">
      <c r="A11" s="155" t="s">
        <v>15</v>
      </c>
      <c r="B11" s="14">
        <v>43192</v>
      </c>
      <c r="C11" s="164" t="s">
        <v>20</v>
      </c>
      <c r="D11" s="163"/>
      <c r="E11" s="15">
        <v>69000</v>
      </c>
    </row>
    <row r="12" spans="1:7" ht="21.75" customHeight="1">
      <c r="A12" s="156"/>
      <c r="B12" s="14">
        <v>43193</v>
      </c>
      <c r="C12" s="164" t="s">
        <v>21</v>
      </c>
      <c r="D12" s="163"/>
      <c r="E12" s="18">
        <v>487000</v>
      </c>
    </row>
    <row r="13" spans="1:7" ht="21.75" customHeight="1">
      <c r="A13" s="156"/>
      <c r="B13" s="14">
        <v>43195</v>
      </c>
      <c r="C13" s="162" t="s">
        <v>32</v>
      </c>
      <c r="D13" s="163"/>
      <c r="E13" s="15">
        <v>498000</v>
      </c>
    </row>
    <row r="14" spans="1:7" ht="21.75" customHeight="1">
      <c r="A14" s="156"/>
      <c r="B14" s="14">
        <v>43199</v>
      </c>
      <c r="C14" s="162" t="s">
        <v>23</v>
      </c>
      <c r="D14" s="163"/>
      <c r="E14" s="15">
        <v>467000</v>
      </c>
    </row>
    <row r="15" spans="1:7" ht="21.75" customHeight="1">
      <c r="A15" s="156"/>
      <c r="B15" s="17">
        <v>43200</v>
      </c>
      <c r="C15" s="136" t="s">
        <v>24</v>
      </c>
      <c r="D15" s="137"/>
      <c r="E15" s="15">
        <v>410000</v>
      </c>
      <c r="G15" s="13"/>
    </row>
    <row r="16" spans="1:7" ht="21.75" customHeight="1">
      <c r="A16" s="156"/>
      <c r="B16" s="14">
        <v>43202</v>
      </c>
      <c r="C16" s="136" t="s">
        <v>26</v>
      </c>
      <c r="D16" s="137"/>
      <c r="E16" s="15">
        <v>335000</v>
      </c>
    </row>
    <row r="17" spans="1:7" ht="21.75" customHeight="1">
      <c r="A17" s="156"/>
      <c r="B17" s="14">
        <v>43207</v>
      </c>
      <c r="C17" s="162" t="s">
        <v>33</v>
      </c>
      <c r="D17" s="163"/>
      <c r="E17" s="15">
        <v>247000</v>
      </c>
    </row>
    <row r="18" spans="1:7" ht="21.75" customHeight="1">
      <c r="A18" s="156"/>
      <c r="B18" s="14">
        <v>43207</v>
      </c>
      <c r="C18" s="162" t="s">
        <v>33</v>
      </c>
      <c r="D18" s="163"/>
      <c r="E18" s="15">
        <v>73100</v>
      </c>
      <c r="G18" s="13"/>
    </row>
    <row r="19" spans="1:7" ht="21.75" customHeight="1">
      <c r="A19" s="156"/>
      <c r="B19" s="14">
        <v>43209</v>
      </c>
      <c r="C19" s="165" t="s">
        <v>68</v>
      </c>
      <c r="D19" s="166"/>
      <c r="E19" s="15">
        <v>822678</v>
      </c>
    </row>
    <row r="20" spans="1:7" ht="21.75" customHeight="1">
      <c r="A20" s="156"/>
      <c r="B20" s="14">
        <v>43209</v>
      </c>
      <c r="C20" s="162" t="s">
        <v>69</v>
      </c>
      <c r="D20" s="163"/>
      <c r="E20" s="15">
        <v>92947</v>
      </c>
    </row>
    <row r="21" spans="1:7" ht="21.75" customHeight="1">
      <c r="A21" s="156"/>
      <c r="B21" s="17">
        <v>43210</v>
      </c>
      <c r="C21" s="128" t="s">
        <v>67</v>
      </c>
      <c r="D21" s="129"/>
      <c r="E21" s="18">
        <v>1318694</v>
      </c>
    </row>
    <row r="22" spans="1:7" ht="21.75" customHeight="1">
      <c r="A22" s="156"/>
      <c r="B22" s="17">
        <v>43211</v>
      </c>
      <c r="C22" s="134" t="s">
        <v>35</v>
      </c>
      <c r="D22" s="135"/>
      <c r="E22" s="18">
        <v>381812</v>
      </c>
    </row>
    <row r="23" spans="1:7" ht="21.75" customHeight="1">
      <c r="A23" s="156"/>
      <c r="B23" s="17">
        <v>43211</v>
      </c>
      <c r="C23" s="130" t="s">
        <v>36</v>
      </c>
      <c r="D23" s="131"/>
      <c r="E23" s="18">
        <v>474538</v>
      </c>
    </row>
    <row r="24" spans="1:7" ht="21.75" customHeight="1">
      <c r="A24" s="156"/>
      <c r="B24" s="17">
        <v>43212</v>
      </c>
      <c r="C24" s="130" t="s">
        <v>70</v>
      </c>
      <c r="D24" s="131"/>
      <c r="E24" s="18">
        <v>277498</v>
      </c>
    </row>
    <row r="25" spans="1:7" ht="21.75" customHeight="1">
      <c r="A25" s="156"/>
      <c r="B25" s="17">
        <v>43213</v>
      </c>
      <c r="C25" s="130" t="s">
        <v>37</v>
      </c>
      <c r="D25" s="131"/>
      <c r="E25" s="18">
        <v>291516</v>
      </c>
    </row>
    <row r="26" spans="1:7" ht="21.75" customHeight="1">
      <c r="A26" s="156"/>
      <c r="B26" s="19">
        <v>43213</v>
      </c>
      <c r="C26" s="132" t="s">
        <v>38</v>
      </c>
      <c r="D26" s="133"/>
      <c r="E26" s="20">
        <v>470005</v>
      </c>
    </row>
    <row r="27" spans="1:7" ht="21.75" customHeight="1">
      <c r="A27" s="156"/>
      <c r="B27" s="19">
        <v>43214</v>
      </c>
      <c r="C27" s="28" t="s">
        <v>39</v>
      </c>
      <c r="D27" s="29"/>
      <c r="E27" s="20">
        <v>309594</v>
      </c>
    </row>
    <row r="28" spans="1:7" ht="21.75" customHeight="1">
      <c r="A28" s="156"/>
      <c r="B28" s="19">
        <v>43216</v>
      </c>
      <c r="C28" s="28" t="s">
        <v>40</v>
      </c>
      <c r="D28" s="29"/>
      <c r="E28" s="20">
        <v>367000</v>
      </c>
      <c r="G28" s="13"/>
    </row>
    <row r="29" spans="1:7" ht="21.75" customHeight="1">
      <c r="A29" s="156"/>
      <c r="B29" s="19"/>
      <c r="C29" s="132"/>
      <c r="D29" s="133"/>
      <c r="E29" s="20"/>
      <c r="G29" s="13"/>
    </row>
    <row r="30" spans="1:7" ht="21.75" customHeight="1">
      <c r="A30" s="156"/>
      <c r="B30" s="19"/>
      <c r="C30" s="132"/>
      <c r="D30" s="133"/>
      <c r="E30" s="20"/>
      <c r="G30" s="13"/>
    </row>
    <row r="31" spans="1:7" ht="21.75" customHeight="1">
      <c r="A31" s="157"/>
      <c r="B31" s="23" t="s">
        <v>12</v>
      </c>
      <c r="C31" s="138"/>
      <c r="D31" s="139"/>
      <c r="E31" s="16">
        <f>SUM(E11:E30)</f>
        <v>7392382</v>
      </c>
      <c r="G31" s="13"/>
    </row>
    <row r="32" spans="1:7" ht="21.75" customHeight="1">
      <c r="A32" s="158" t="s">
        <v>13</v>
      </c>
      <c r="B32" s="17">
        <v>43192</v>
      </c>
      <c r="C32" s="134" t="s">
        <v>19</v>
      </c>
      <c r="D32" s="135"/>
      <c r="E32" s="18">
        <v>453000</v>
      </c>
    </row>
    <row r="33" spans="1:5" ht="21.75" customHeight="1">
      <c r="A33" s="159"/>
      <c r="B33" s="17">
        <v>43196</v>
      </c>
      <c r="C33" s="26" t="s">
        <v>22</v>
      </c>
      <c r="D33" s="27"/>
      <c r="E33" s="18">
        <v>490000</v>
      </c>
    </row>
    <row r="34" spans="1:5" ht="21.75" customHeight="1">
      <c r="A34" s="159"/>
      <c r="B34" s="17">
        <v>43201</v>
      </c>
      <c r="C34" s="26" t="s">
        <v>29</v>
      </c>
      <c r="D34" s="27"/>
      <c r="E34" s="18">
        <v>390000</v>
      </c>
    </row>
    <row r="35" spans="1:5" ht="21.75" customHeight="1">
      <c r="A35" s="159"/>
      <c r="B35" s="17">
        <v>43201</v>
      </c>
      <c r="C35" s="26" t="s">
        <v>25</v>
      </c>
      <c r="D35" s="27"/>
      <c r="E35" s="18">
        <v>203000</v>
      </c>
    </row>
    <row r="36" spans="1:5" ht="21.75" customHeight="1">
      <c r="A36" s="159"/>
      <c r="B36" s="19">
        <v>43202</v>
      </c>
      <c r="C36" s="28" t="s">
        <v>27</v>
      </c>
      <c r="D36" s="29"/>
      <c r="E36" s="20">
        <v>489000</v>
      </c>
    </row>
    <row r="37" spans="1:5" ht="21.75" customHeight="1">
      <c r="A37" s="159"/>
      <c r="B37" s="19">
        <v>43203</v>
      </c>
      <c r="C37" s="28" t="s">
        <v>28</v>
      </c>
      <c r="D37" s="29"/>
      <c r="E37" s="20">
        <v>128250</v>
      </c>
    </row>
    <row r="38" spans="1:5" ht="21.75" customHeight="1">
      <c r="A38" s="159"/>
      <c r="B38" s="19">
        <v>43206</v>
      </c>
      <c r="C38" s="28" t="s">
        <v>30</v>
      </c>
      <c r="D38" s="29"/>
      <c r="E38" s="20">
        <v>215000</v>
      </c>
    </row>
    <row r="39" spans="1:5" ht="21.75" customHeight="1">
      <c r="A39" s="159"/>
      <c r="B39" s="19">
        <v>43206</v>
      </c>
      <c r="C39" s="132" t="s">
        <v>31</v>
      </c>
      <c r="D39" s="133"/>
      <c r="E39" s="20">
        <v>230000</v>
      </c>
    </row>
    <row r="40" spans="1:5" ht="21.75" customHeight="1">
      <c r="A40" s="159"/>
      <c r="B40" s="19">
        <v>43207</v>
      </c>
      <c r="C40" s="132" t="s">
        <v>34</v>
      </c>
      <c r="D40" s="133"/>
      <c r="E40" s="20">
        <v>70250</v>
      </c>
    </row>
    <row r="41" spans="1:5" ht="21.75" customHeight="1">
      <c r="A41" s="159"/>
      <c r="B41" s="14">
        <v>43214</v>
      </c>
      <c r="C41" s="136" t="s">
        <v>41</v>
      </c>
      <c r="D41" s="137"/>
      <c r="E41" s="15">
        <v>109151</v>
      </c>
    </row>
    <row r="42" spans="1:5" ht="21.75" customHeight="1">
      <c r="A42" s="159"/>
      <c r="B42" s="14">
        <v>43216</v>
      </c>
      <c r="C42" s="30" t="s">
        <v>42</v>
      </c>
      <c r="D42" s="31"/>
      <c r="E42" s="15">
        <v>295600</v>
      </c>
    </row>
    <row r="43" spans="1:5" ht="21.75" customHeight="1">
      <c r="A43" s="159"/>
      <c r="B43" s="14">
        <v>43217</v>
      </c>
      <c r="C43" s="30" t="s">
        <v>43</v>
      </c>
      <c r="D43" s="31"/>
      <c r="E43" s="15">
        <v>328000</v>
      </c>
    </row>
    <row r="44" spans="1:5" ht="21.75" customHeight="1">
      <c r="A44" s="159"/>
      <c r="B44" s="14">
        <v>43217</v>
      </c>
      <c r="C44" s="30" t="s">
        <v>44</v>
      </c>
      <c r="D44" s="31"/>
      <c r="E44" s="15">
        <v>232000</v>
      </c>
    </row>
    <row r="45" spans="1:5" ht="21.75" customHeight="1">
      <c r="A45" s="160"/>
      <c r="B45" s="32" t="s">
        <v>12</v>
      </c>
      <c r="C45" s="33"/>
      <c r="D45" s="34"/>
      <c r="E45" s="35">
        <f>SUM(E32:E44)</f>
        <v>3633251</v>
      </c>
    </row>
    <row r="46" spans="1:5">
      <c r="A46" s="42"/>
      <c r="B46" s="43"/>
      <c r="C46" s="44"/>
      <c r="D46" s="44"/>
      <c r="E46" s="45"/>
    </row>
    <row r="47" spans="1:5">
      <c r="A47" s="36"/>
      <c r="B47" s="37"/>
      <c r="C47" s="38"/>
      <c r="D47" s="38"/>
      <c r="E47" s="39"/>
    </row>
    <row r="48" spans="1:5">
      <c r="A48" s="36"/>
      <c r="B48" s="37"/>
      <c r="C48" s="38"/>
      <c r="D48" s="38"/>
      <c r="E48" s="39"/>
    </row>
    <row r="49" spans="1:5">
      <c r="A49" s="36"/>
      <c r="B49" s="37"/>
      <c r="C49" s="38"/>
      <c r="D49" s="38"/>
      <c r="E49" s="39"/>
    </row>
    <row r="50" spans="1:5">
      <c r="A50" s="36"/>
      <c r="B50" s="37"/>
      <c r="C50" s="38"/>
      <c r="D50" s="38"/>
      <c r="E50" s="39"/>
    </row>
    <row r="51" spans="1:5">
      <c r="A51" s="36"/>
      <c r="B51" s="40"/>
      <c r="C51" s="40"/>
      <c r="D51" s="40"/>
      <c r="E51" s="41"/>
    </row>
  </sheetData>
  <mergeCells count="31">
    <mergeCell ref="A11:A31"/>
    <mergeCell ref="A32:A45"/>
    <mergeCell ref="C10:D10"/>
    <mergeCell ref="C20:D20"/>
    <mergeCell ref="C11:D11"/>
    <mergeCell ref="C12:D12"/>
    <mergeCell ref="C13:D13"/>
    <mergeCell ref="C14:D14"/>
    <mergeCell ref="C15:D15"/>
    <mergeCell ref="C22:D22"/>
    <mergeCell ref="C23:D23"/>
    <mergeCell ref="C24:D24"/>
    <mergeCell ref="C16:D16"/>
    <mergeCell ref="C17:D17"/>
    <mergeCell ref="C18:D18"/>
    <mergeCell ref="C19:D19"/>
    <mergeCell ref="A1:E1"/>
    <mergeCell ref="A4:C4"/>
    <mergeCell ref="A5:C5"/>
    <mergeCell ref="A6:C6"/>
    <mergeCell ref="A7:C7"/>
    <mergeCell ref="C41:D41"/>
    <mergeCell ref="C39:D39"/>
    <mergeCell ref="C40:D40"/>
    <mergeCell ref="C30:D30"/>
    <mergeCell ref="C31:D31"/>
    <mergeCell ref="C21:D21"/>
    <mergeCell ref="C25:D25"/>
    <mergeCell ref="C26:D26"/>
    <mergeCell ref="C32:D32"/>
    <mergeCell ref="C29:D29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38"/>
  <sheetViews>
    <sheetView zoomScale="85" zoomScaleNormal="85" workbookViewId="0">
      <selection activeCell="E7" sqref="E7"/>
    </sheetView>
  </sheetViews>
  <sheetFormatPr defaultRowHeight="16.5"/>
  <cols>
    <col min="1" max="1" width="39.375" customWidth="1"/>
    <col min="2" max="2" width="13.25" bestFit="1" customWidth="1"/>
    <col min="3" max="3" width="29.5" customWidth="1"/>
    <col min="4" max="4" width="7.875" bestFit="1" customWidth="1"/>
    <col min="5" max="5" width="14.5" bestFit="1" customWidth="1"/>
  </cols>
  <sheetData>
    <row r="1" spans="1:7" ht="27">
      <c r="A1" s="140" t="s">
        <v>17</v>
      </c>
      <c r="B1" s="141"/>
      <c r="C1" s="141"/>
      <c r="D1" s="141"/>
      <c r="E1" s="142"/>
    </row>
    <row r="2" spans="1:7">
      <c r="A2" s="1"/>
      <c r="B2" s="2"/>
      <c r="C2" s="1"/>
      <c r="D2" s="1"/>
      <c r="E2" s="1"/>
    </row>
    <row r="3" spans="1:7" ht="22.5">
      <c r="A3" s="3" t="s">
        <v>0</v>
      </c>
      <c r="B3" s="2"/>
      <c r="C3" s="1"/>
      <c r="D3" s="1"/>
      <c r="E3" s="4" t="s">
        <v>1</v>
      </c>
    </row>
    <row r="4" spans="1:7">
      <c r="A4" s="143" t="s">
        <v>2</v>
      </c>
      <c r="B4" s="144"/>
      <c r="C4" s="145"/>
      <c r="D4" s="5" t="s">
        <v>3</v>
      </c>
      <c r="E4" s="6" t="s">
        <v>4</v>
      </c>
    </row>
    <row r="5" spans="1:7">
      <c r="A5" s="146" t="s">
        <v>14</v>
      </c>
      <c r="B5" s="147"/>
      <c r="C5" s="148"/>
      <c r="D5" s="7">
        <f>COUNTA(C11:D19)</f>
        <v>9</v>
      </c>
      <c r="E5" s="8">
        <f>E20</f>
        <v>2294150</v>
      </c>
    </row>
    <row r="6" spans="1:7">
      <c r="A6" s="149" t="s">
        <v>5</v>
      </c>
      <c r="B6" s="150"/>
      <c r="C6" s="151"/>
      <c r="D6" s="9">
        <f>COUNTA(C21:D26)</f>
        <v>6</v>
      </c>
      <c r="E6" s="10">
        <f>E27</f>
        <v>1345250</v>
      </c>
    </row>
    <row r="7" spans="1:7">
      <c r="A7" s="152" t="s">
        <v>6</v>
      </c>
      <c r="B7" s="153"/>
      <c r="C7" s="154"/>
      <c r="D7" s="11">
        <f>D5+D6</f>
        <v>15</v>
      </c>
      <c r="E7" s="12">
        <f>E5+E6</f>
        <v>3639400</v>
      </c>
    </row>
    <row r="8" spans="1:7">
      <c r="A8" s="1"/>
      <c r="B8" s="2"/>
      <c r="C8" s="1"/>
      <c r="D8" s="1"/>
      <c r="E8" s="1"/>
    </row>
    <row r="9" spans="1:7" ht="22.5">
      <c r="A9" s="3" t="s">
        <v>7</v>
      </c>
      <c r="B9" s="2"/>
      <c r="C9" s="1"/>
      <c r="D9" s="1"/>
      <c r="E9" s="1"/>
    </row>
    <row r="10" spans="1:7" ht="21.75" customHeight="1">
      <c r="A10" s="24" t="s">
        <v>8</v>
      </c>
      <c r="B10" s="24" t="s">
        <v>9</v>
      </c>
      <c r="C10" s="161" t="s">
        <v>10</v>
      </c>
      <c r="D10" s="161"/>
      <c r="E10" s="24" t="s">
        <v>11</v>
      </c>
    </row>
    <row r="11" spans="1:7" ht="21.75" customHeight="1">
      <c r="A11" s="155" t="s">
        <v>15</v>
      </c>
      <c r="B11" s="14">
        <v>43223</v>
      </c>
      <c r="C11" s="164" t="s">
        <v>46</v>
      </c>
      <c r="D11" s="163"/>
      <c r="E11" s="15">
        <v>147000</v>
      </c>
    </row>
    <row r="12" spans="1:7" ht="21.75" customHeight="1">
      <c r="A12" s="156"/>
      <c r="B12" s="14">
        <v>43228</v>
      </c>
      <c r="C12" s="164" t="s">
        <v>48</v>
      </c>
      <c r="D12" s="163"/>
      <c r="E12" s="18">
        <v>328563</v>
      </c>
    </row>
    <row r="13" spans="1:7" ht="21.75" customHeight="1">
      <c r="A13" s="156"/>
      <c r="B13" s="14">
        <v>43230</v>
      </c>
      <c r="C13" s="162" t="s">
        <v>49</v>
      </c>
      <c r="D13" s="163"/>
      <c r="E13" s="15">
        <v>230000</v>
      </c>
    </row>
    <row r="14" spans="1:7" ht="21.75" customHeight="1">
      <c r="A14" s="156"/>
      <c r="B14" s="17">
        <v>43234</v>
      </c>
      <c r="C14" s="162" t="s">
        <v>50</v>
      </c>
      <c r="D14" s="163"/>
      <c r="E14" s="15">
        <v>490755</v>
      </c>
    </row>
    <row r="15" spans="1:7" ht="21.75" customHeight="1">
      <c r="A15" s="156"/>
      <c r="B15" s="14">
        <v>43236</v>
      </c>
      <c r="C15" s="162" t="s">
        <v>52</v>
      </c>
      <c r="D15" s="163"/>
      <c r="E15" s="15">
        <v>220790</v>
      </c>
      <c r="G15" s="13"/>
    </row>
    <row r="16" spans="1:7" ht="21.75" customHeight="1">
      <c r="A16" s="156"/>
      <c r="B16" s="14">
        <v>43237</v>
      </c>
      <c r="C16" s="162" t="s">
        <v>54</v>
      </c>
      <c r="D16" s="163"/>
      <c r="E16" s="15">
        <v>222419</v>
      </c>
    </row>
    <row r="17" spans="1:7" ht="21.75" customHeight="1">
      <c r="A17" s="156"/>
      <c r="B17" s="14">
        <v>43237</v>
      </c>
      <c r="C17" s="162" t="s">
        <v>55</v>
      </c>
      <c r="D17" s="163"/>
      <c r="E17" s="15">
        <v>340423</v>
      </c>
    </row>
    <row r="18" spans="1:7" ht="21.75" customHeight="1">
      <c r="A18" s="156"/>
      <c r="B18" s="14">
        <v>43241</v>
      </c>
      <c r="C18" s="162" t="s">
        <v>56</v>
      </c>
      <c r="D18" s="163"/>
      <c r="E18" s="15">
        <v>198000</v>
      </c>
      <c r="G18" s="13"/>
    </row>
    <row r="19" spans="1:7" ht="21.75" customHeight="1">
      <c r="A19" s="156"/>
      <c r="B19" s="17">
        <v>43250</v>
      </c>
      <c r="C19" s="172" t="s">
        <v>58</v>
      </c>
      <c r="D19" s="173"/>
      <c r="E19" s="18">
        <v>116200</v>
      </c>
    </row>
    <row r="20" spans="1:7" ht="21.75" customHeight="1">
      <c r="A20" s="157"/>
      <c r="B20" s="23" t="s">
        <v>12</v>
      </c>
      <c r="C20" s="138"/>
      <c r="D20" s="139"/>
      <c r="E20" s="16">
        <f>SUM(E11:E19)</f>
        <v>2294150</v>
      </c>
    </row>
    <row r="21" spans="1:7" ht="21.75" customHeight="1">
      <c r="A21" s="158" t="s">
        <v>13</v>
      </c>
      <c r="B21" s="17">
        <v>43221</v>
      </c>
      <c r="C21" s="134" t="s">
        <v>45</v>
      </c>
      <c r="D21" s="135"/>
      <c r="E21" s="21">
        <v>106000</v>
      </c>
    </row>
    <row r="22" spans="1:7" ht="21.75" customHeight="1">
      <c r="A22" s="159"/>
      <c r="B22" s="17">
        <v>43227</v>
      </c>
      <c r="C22" s="26" t="s">
        <v>47</v>
      </c>
      <c r="D22" s="27"/>
      <c r="E22" s="18">
        <v>445580</v>
      </c>
    </row>
    <row r="23" spans="1:7" ht="21.75" customHeight="1">
      <c r="A23" s="159"/>
      <c r="B23" s="17">
        <v>43235</v>
      </c>
      <c r="C23" s="26" t="s">
        <v>51</v>
      </c>
      <c r="D23" s="27"/>
      <c r="E23" s="18">
        <v>385514</v>
      </c>
    </row>
    <row r="24" spans="1:7" ht="21.75" customHeight="1">
      <c r="A24" s="159"/>
      <c r="B24" s="17">
        <v>43236</v>
      </c>
      <c r="C24" s="26" t="s">
        <v>53</v>
      </c>
      <c r="D24" s="27"/>
      <c r="E24" s="18">
        <v>73156</v>
      </c>
    </row>
    <row r="25" spans="1:7" ht="21.75" customHeight="1">
      <c r="A25" s="159"/>
      <c r="B25" s="17">
        <v>43249</v>
      </c>
      <c r="C25" s="26" t="s">
        <v>57</v>
      </c>
      <c r="D25" s="27"/>
      <c r="E25" s="18">
        <v>285000</v>
      </c>
    </row>
    <row r="26" spans="1:7" ht="21.75" customHeight="1">
      <c r="A26" s="159"/>
      <c r="B26" s="19">
        <v>43251</v>
      </c>
      <c r="C26" s="132" t="s">
        <v>59</v>
      </c>
      <c r="D26" s="133"/>
      <c r="E26" s="20">
        <v>50000</v>
      </c>
    </row>
    <row r="27" spans="1:7" ht="21.75" customHeight="1">
      <c r="A27" s="160"/>
      <c r="B27" s="32" t="s">
        <v>12</v>
      </c>
      <c r="C27" s="169"/>
      <c r="D27" s="170"/>
      <c r="E27" s="35">
        <f>SUM(E21:E26)</f>
        <v>1345250</v>
      </c>
    </row>
    <row r="28" spans="1:7" ht="21.75" customHeight="1">
      <c r="A28" s="42"/>
      <c r="B28" s="48"/>
      <c r="C28" s="171"/>
      <c r="D28" s="171"/>
      <c r="E28" s="49"/>
      <c r="G28" s="13"/>
    </row>
    <row r="29" spans="1:7" ht="21.75" customHeight="1">
      <c r="A29" s="36"/>
      <c r="B29" s="37"/>
      <c r="C29" s="168"/>
      <c r="D29" s="168"/>
      <c r="E29" s="39"/>
      <c r="G29" s="13"/>
    </row>
    <row r="30" spans="1:7" ht="21.75" customHeight="1">
      <c r="A30" s="36"/>
      <c r="B30" s="37"/>
      <c r="C30" s="168"/>
      <c r="D30" s="174"/>
      <c r="E30" s="39"/>
      <c r="G30" s="13"/>
    </row>
    <row r="31" spans="1:7" ht="21.75" customHeight="1">
      <c r="A31" s="36"/>
      <c r="B31" s="37"/>
      <c r="C31" s="168"/>
      <c r="D31" s="168"/>
      <c r="E31" s="39"/>
    </row>
    <row r="32" spans="1:7" ht="21.75" customHeight="1">
      <c r="A32" s="36"/>
      <c r="B32" s="37"/>
      <c r="C32" s="168"/>
      <c r="D32" s="168"/>
      <c r="E32" s="39"/>
    </row>
    <row r="33" spans="1:5" ht="21.75" customHeight="1">
      <c r="A33" s="36"/>
      <c r="B33" s="37"/>
      <c r="C33" s="168"/>
      <c r="D33" s="168"/>
      <c r="E33" s="39"/>
    </row>
    <row r="34" spans="1:5" ht="21.75" customHeight="1">
      <c r="A34" s="36"/>
      <c r="B34" s="40"/>
      <c r="C34" s="167"/>
      <c r="D34" s="167"/>
      <c r="E34" s="41"/>
    </row>
    <row r="38" spans="1:5">
      <c r="E38" s="25"/>
    </row>
  </sheetData>
  <mergeCells count="28">
    <mergeCell ref="C10:D10"/>
    <mergeCell ref="C14:D14"/>
    <mergeCell ref="C15:D15"/>
    <mergeCell ref="C16:D16"/>
    <mergeCell ref="C17:D17"/>
    <mergeCell ref="A1:E1"/>
    <mergeCell ref="A4:C4"/>
    <mergeCell ref="A5:C5"/>
    <mergeCell ref="A6:C6"/>
    <mergeCell ref="A7:C7"/>
    <mergeCell ref="C19:D19"/>
    <mergeCell ref="C30:D30"/>
    <mergeCell ref="C33:D33"/>
    <mergeCell ref="A11:A20"/>
    <mergeCell ref="A21:A27"/>
    <mergeCell ref="C11:D11"/>
    <mergeCell ref="C12:D12"/>
    <mergeCell ref="C13:D13"/>
    <mergeCell ref="C20:D20"/>
    <mergeCell ref="C21:D21"/>
    <mergeCell ref="C18:D18"/>
    <mergeCell ref="C29:D29"/>
    <mergeCell ref="C34:D34"/>
    <mergeCell ref="C31:D31"/>
    <mergeCell ref="C32:D32"/>
    <mergeCell ref="C26:D26"/>
    <mergeCell ref="C27:D27"/>
    <mergeCell ref="C28:D28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34"/>
  <sheetViews>
    <sheetView zoomScale="85" zoomScaleNormal="85" workbookViewId="0">
      <selection activeCell="A22" sqref="A22"/>
    </sheetView>
  </sheetViews>
  <sheetFormatPr defaultRowHeight="16.5"/>
  <cols>
    <col min="1" max="1" width="39.375" customWidth="1"/>
    <col min="2" max="2" width="11.625" bestFit="1" customWidth="1"/>
    <col min="3" max="3" width="29.5" customWidth="1"/>
    <col min="4" max="4" width="7.875" bestFit="1" customWidth="1"/>
    <col min="5" max="5" width="14.5" bestFit="1" customWidth="1"/>
  </cols>
  <sheetData>
    <row r="1" spans="1:7" ht="27">
      <c r="A1" s="140" t="s">
        <v>18</v>
      </c>
      <c r="B1" s="141"/>
      <c r="C1" s="141"/>
      <c r="D1" s="141"/>
      <c r="E1" s="142"/>
    </row>
    <row r="2" spans="1:7">
      <c r="A2" s="1"/>
      <c r="B2" s="2"/>
      <c r="C2" s="1"/>
      <c r="D2" s="1"/>
      <c r="E2" s="1"/>
    </row>
    <row r="3" spans="1:7" ht="22.5">
      <c r="A3" s="3" t="s">
        <v>0</v>
      </c>
      <c r="B3" s="2"/>
      <c r="C3" s="1"/>
      <c r="D3" s="1"/>
      <c r="E3" s="4" t="s">
        <v>1</v>
      </c>
    </row>
    <row r="4" spans="1:7">
      <c r="A4" s="143" t="s">
        <v>2</v>
      </c>
      <c r="B4" s="144"/>
      <c r="C4" s="145"/>
      <c r="D4" s="5" t="s">
        <v>3</v>
      </c>
      <c r="E4" s="6" t="s">
        <v>4</v>
      </c>
    </row>
    <row r="5" spans="1:7">
      <c r="A5" s="146" t="s">
        <v>14</v>
      </c>
      <c r="B5" s="147"/>
      <c r="C5" s="148"/>
      <c r="D5" s="7">
        <v>3</v>
      </c>
      <c r="E5" s="8">
        <f>E14</f>
        <v>1198592</v>
      </c>
    </row>
    <row r="6" spans="1:7">
      <c r="A6" s="149" t="s">
        <v>5</v>
      </c>
      <c r="B6" s="150"/>
      <c r="C6" s="151"/>
      <c r="D6" s="9">
        <v>4</v>
      </c>
      <c r="E6" s="10">
        <f>E19</f>
        <v>1172184</v>
      </c>
    </row>
    <row r="7" spans="1:7">
      <c r="A7" s="152" t="s">
        <v>6</v>
      </c>
      <c r="B7" s="153"/>
      <c r="C7" s="154"/>
      <c r="D7" s="11">
        <v>7</v>
      </c>
      <c r="E7" s="12">
        <f>E5+E6</f>
        <v>2370776</v>
      </c>
    </row>
    <row r="8" spans="1:7">
      <c r="A8" s="1"/>
      <c r="B8" s="2"/>
      <c r="C8" s="1"/>
      <c r="D8" s="1"/>
      <c r="E8" s="1"/>
    </row>
    <row r="9" spans="1:7" ht="22.5">
      <c r="A9" s="3" t="s">
        <v>7</v>
      </c>
      <c r="B9" s="2"/>
      <c r="C9" s="1"/>
      <c r="D9" s="1"/>
      <c r="E9" s="1"/>
    </row>
    <row r="10" spans="1:7" ht="21.75" customHeight="1">
      <c r="A10" s="24" t="s">
        <v>8</v>
      </c>
      <c r="B10" s="24" t="s">
        <v>9</v>
      </c>
      <c r="C10" s="161" t="s">
        <v>10</v>
      </c>
      <c r="D10" s="161"/>
      <c r="E10" s="24" t="s">
        <v>11</v>
      </c>
    </row>
    <row r="11" spans="1:7" ht="21.75" customHeight="1">
      <c r="A11" s="155" t="s">
        <v>15</v>
      </c>
      <c r="B11" s="14">
        <v>43259</v>
      </c>
      <c r="C11" s="164" t="s">
        <v>60</v>
      </c>
      <c r="D11" s="163"/>
      <c r="E11" s="15">
        <v>360000</v>
      </c>
    </row>
    <row r="12" spans="1:7" ht="21.75" customHeight="1">
      <c r="A12" s="156"/>
      <c r="B12" s="14">
        <v>43277</v>
      </c>
      <c r="C12" s="164" t="s">
        <v>63</v>
      </c>
      <c r="D12" s="163"/>
      <c r="E12" s="18">
        <v>380000</v>
      </c>
    </row>
    <row r="13" spans="1:7" ht="21.75" customHeight="1">
      <c r="A13" s="156"/>
      <c r="B13" s="14">
        <v>43280</v>
      </c>
      <c r="C13" s="162" t="s">
        <v>65</v>
      </c>
      <c r="D13" s="163"/>
      <c r="E13" s="15">
        <v>458592</v>
      </c>
    </row>
    <row r="14" spans="1:7" ht="21.75" customHeight="1">
      <c r="A14" s="157"/>
      <c r="B14" s="23" t="s">
        <v>12</v>
      </c>
      <c r="C14" s="138"/>
      <c r="D14" s="139"/>
      <c r="E14" s="16">
        <f>SUM(E11:E13)</f>
        <v>1198592</v>
      </c>
    </row>
    <row r="15" spans="1:7" ht="21.75" customHeight="1">
      <c r="A15" s="158" t="s">
        <v>13</v>
      </c>
      <c r="B15" s="17">
        <v>43262</v>
      </c>
      <c r="C15" s="164" t="s">
        <v>61</v>
      </c>
      <c r="D15" s="178"/>
      <c r="E15" s="18">
        <v>145000</v>
      </c>
      <c r="G15" s="13"/>
    </row>
    <row r="16" spans="1:7" ht="21.75" customHeight="1">
      <c r="A16" s="159"/>
      <c r="B16" s="17">
        <v>43263</v>
      </c>
      <c r="C16" s="164" t="s">
        <v>62</v>
      </c>
      <c r="D16" s="178"/>
      <c r="E16" s="18">
        <v>110000</v>
      </c>
    </row>
    <row r="17" spans="1:7" ht="21.75" customHeight="1">
      <c r="A17" s="159"/>
      <c r="B17" s="17">
        <v>43279</v>
      </c>
      <c r="C17" s="164" t="s">
        <v>64</v>
      </c>
      <c r="D17" s="178"/>
      <c r="E17" s="18">
        <v>458592</v>
      </c>
    </row>
    <row r="18" spans="1:7" ht="21.75" customHeight="1">
      <c r="A18" s="159"/>
      <c r="B18" s="17">
        <v>43281</v>
      </c>
      <c r="C18" s="164" t="s">
        <v>66</v>
      </c>
      <c r="D18" s="178"/>
      <c r="E18" s="18">
        <v>458592</v>
      </c>
      <c r="G18" s="13"/>
    </row>
    <row r="19" spans="1:7" ht="21.75" customHeight="1">
      <c r="A19" s="160"/>
      <c r="B19" s="32" t="s">
        <v>12</v>
      </c>
      <c r="C19" s="169"/>
      <c r="D19" s="170"/>
      <c r="E19" s="35">
        <f>SUM(E15:E18)</f>
        <v>1172184</v>
      </c>
    </row>
    <row r="20" spans="1:7" ht="21.75" customHeight="1">
      <c r="A20" s="42"/>
      <c r="B20" s="52"/>
      <c r="C20" s="177"/>
      <c r="D20" s="177"/>
      <c r="E20" s="53"/>
    </row>
    <row r="21" spans="1:7" ht="21.75" customHeight="1">
      <c r="A21" s="36"/>
      <c r="B21" s="50"/>
      <c r="C21" s="179"/>
      <c r="D21" s="179"/>
      <c r="E21" s="51"/>
    </row>
    <row r="22" spans="1:7" ht="21.75" customHeight="1">
      <c r="A22" s="36"/>
      <c r="B22" s="50"/>
      <c r="C22" s="179"/>
      <c r="D22" s="179"/>
      <c r="E22" s="51"/>
    </row>
    <row r="23" spans="1:7" ht="21.75" customHeight="1">
      <c r="A23" s="36"/>
      <c r="B23" s="50"/>
      <c r="C23" s="179"/>
      <c r="D23" s="179"/>
      <c r="E23" s="51"/>
    </row>
    <row r="24" spans="1:7" ht="21.75" customHeight="1">
      <c r="A24" s="36"/>
      <c r="B24" s="50"/>
      <c r="C24" s="180"/>
      <c r="D24" s="180"/>
      <c r="E24" s="51"/>
    </row>
    <row r="25" spans="1:7" ht="21.75" customHeight="1">
      <c r="A25" s="36"/>
      <c r="B25" s="46"/>
      <c r="C25" s="175"/>
      <c r="D25" s="175"/>
      <c r="E25" s="47"/>
    </row>
    <row r="26" spans="1:7" ht="21.75" customHeight="1">
      <c r="A26" s="36"/>
      <c r="B26" s="46"/>
      <c r="C26" s="175"/>
      <c r="D26" s="175"/>
      <c r="E26" s="47"/>
    </row>
    <row r="27" spans="1:7" ht="21.75" customHeight="1">
      <c r="A27" s="36"/>
      <c r="B27" s="46"/>
      <c r="C27" s="175"/>
      <c r="D27" s="175"/>
      <c r="E27" s="47"/>
    </row>
    <row r="28" spans="1:7" ht="21.75" customHeight="1">
      <c r="A28" s="36"/>
      <c r="B28" s="46"/>
      <c r="C28" s="175"/>
      <c r="D28" s="175"/>
      <c r="E28" s="47"/>
      <c r="G28" s="13"/>
    </row>
    <row r="29" spans="1:7" ht="21.75" customHeight="1">
      <c r="A29" s="36"/>
      <c r="B29" s="37"/>
      <c r="C29" s="176"/>
      <c r="D29" s="176"/>
      <c r="E29" s="39"/>
      <c r="G29" s="13"/>
    </row>
    <row r="30" spans="1:7" ht="21.75" customHeight="1">
      <c r="A30" s="36"/>
      <c r="B30" s="37"/>
      <c r="C30" s="176"/>
      <c r="D30" s="176"/>
      <c r="E30" s="39"/>
      <c r="G30" s="13"/>
    </row>
    <row r="31" spans="1:7" ht="21.75" customHeight="1">
      <c r="A31" s="36"/>
      <c r="B31" s="37"/>
      <c r="C31" s="176"/>
      <c r="D31" s="176"/>
      <c r="E31" s="39"/>
      <c r="G31" s="13"/>
    </row>
    <row r="32" spans="1:7" ht="21.75" customHeight="1">
      <c r="A32" s="36"/>
      <c r="B32" s="37"/>
      <c r="C32" s="176"/>
      <c r="D32" s="176"/>
      <c r="E32" s="39"/>
    </row>
    <row r="33" spans="1:5" ht="21.75" customHeight="1">
      <c r="A33" s="36"/>
      <c r="B33" s="37"/>
      <c r="C33" s="176"/>
      <c r="D33" s="176"/>
      <c r="E33" s="39"/>
    </row>
    <row r="34" spans="1:5" ht="22.5" customHeight="1">
      <c r="A34" s="36"/>
      <c r="B34" s="40"/>
      <c r="C34" s="167"/>
      <c r="D34" s="167"/>
      <c r="E34" s="41"/>
    </row>
  </sheetData>
  <mergeCells count="32">
    <mergeCell ref="A11:A14"/>
    <mergeCell ref="A15:A19"/>
    <mergeCell ref="C10:D10"/>
    <mergeCell ref="A1:E1"/>
    <mergeCell ref="A4:C4"/>
    <mergeCell ref="A5:C5"/>
    <mergeCell ref="A6:C6"/>
    <mergeCell ref="A7:C7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0:D20"/>
    <mergeCell ref="C11:D11"/>
    <mergeCell ref="C12:D12"/>
    <mergeCell ref="C13:D13"/>
    <mergeCell ref="C14:D14"/>
    <mergeCell ref="C15:D15"/>
    <mergeCell ref="C26:D26"/>
    <mergeCell ref="C27:D27"/>
    <mergeCell ref="C29:D29"/>
    <mergeCell ref="C34:D34"/>
    <mergeCell ref="C31:D31"/>
    <mergeCell ref="C32:D32"/>
    <mergeCell ref="C33:D33"/>
    <mergeCell ref="C30:D30"/>
    <mergeCell ref="C28:D28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8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0"/>
  <sheetViews>
    <sheetView workbookViewId="0">
      <selection activeCell="C2" sqref="C2"/>
    </sheetView>
  </sheetViews>
  <sheetFormatPr defaultRowHeight="16.5"/>
  <cols>
    <col min="1" max="1" width="14.875" customWidth="1"/>
    <col min="2" max="2" width="11.625" bestFit="1" customWidth="1"/>
    <col min="3" max="3" width="31.25" customWidth="1"/>
    <col min="4" max="4" width="8.25" bestFit="1" customWidth="1"/>
    <col min="5" max="5" width="14.5" bestFit="1" customWidth="1"/>
  </cols>
  <sheetData>
    <row r="1" spans="1:5" ht="27">
      <c r="A1" s="140" t="s">
        <v>71</v>
      </c>
      <c r="B1" s="141"/>
      <c r="C1" s="141"/>
      <c r="D1" s="141"/>
      <c r="E1" s="142"/>
    </row>
    <row r="2" spans="1:5">
      <c r="A2" s="1"/>
      <c r="B2" s="2"/>
      <c r="C2" s="1"/>
      <c r="D2" s="1"/>
      <c r="E2" s="1"/>
    </row>
    <row r="3" spans="1:5" ht="22.5">
      <c r="A3" s="3" t="s">
        <v>0</v>
      </c>
      <c r="B3" s="2"/>
      <c r="C3" s="1"/>
      <c r="D3" s="1"/>
      <c r="E3" s="4" t="s">
        <v>1</v>
      </c>
    </row>
    <row r="4" spans="1:5">
      <c r="A4" s="143" t="s">
        <v>2</v>
      </c>
      <c r="B4" s="144"/>
      <c r="C4" s="145"/>
      <c r="D4" s="5" t="s">
        <v>3</v>
      </c>
      <c r="E4" s="6" t="s">
        <v>4</v>
      </c>
    </row>
    <row r="5" spans="1:5">
      <c r="A5" s="146" t="s">
        <v>72</v>
      </c>
      <c r="B5" s="147"/>
      <c r="C5" s="148"/>
      <c r="D5" s="7">
        <v>9</v>
      </c>
      <c r="E5" s="8">
        <f>E20</f>
        <v>2100795</v>
      </c>
    </row>
    <row r="6" spans="1:5">
      <c r="A6" s="149" t="s">
        <v>5</v>
      </c>
      <c r="B6" s="150"/>
      <c r="C6" s="151"/>
      <c r="D6" s="9">
        <v>17</v>
      </c>
      <c r="E6" s="10">
        <f>E38</f>
        <v>3478190</v>
      </c>
    </row>
    <row r="7" spans="1:5">
      <c r="A7" s="152" t="s">
        <v>6</v>
      </c>
      <c r="B7" s="153"/>
      <c r="C7" s="154"/>
      <c r="D7" s="11">
        <f>SUM(D5:D6)</f>
        <v>26</v>
      </c>
      <c r="E7" s="12">
        <f>SUM(E5:E6)</f>
        <v>5578985</v>
      </c>
    </row>
    <row r="8" spans="1:5">
      <c r="A8" s="1"/>
      <c r="B8" s="2"/>
      <c r="C8" s="1"/>
      <c r="D8" s="1"/>
      <c r="E8" s="1"/>
    </row>
    <row r="9" spans="1:5" ht="22.5">
      <c r="A9" s="3" t="s">
        <v>7</v>
      </c>
      <c r="B9" s="2"/>
      <c r="C9" s="1"/>
      <c r="D9" s="1"/>
      <c r="E9" s="1"/>
    </row>
    <row r="10" spans="1:5">
      <c r="A10" s="54" t="s">
        <v>8</v>
      </c>
      <c r="B10" s="54" t="s">
        <v>9</v>
      </c>
      <c r="C10" s="189" t="s">
        <v>10</v>
      </c>
      <c r="D10" s="190"/>
      <c r="E10" s="54" t="s">
        <v>11</v>
      </c>
    </row>
    <row r="11" spans="1:5">
      <c r="A11" s="155" t="s">
        <v>73</v>
      </c>
      <c r="B11" s="55">
        <v>43194</v>
      </c>
      <c r="C11" s="56" t="s">
        <v>74</v>
      </c>
      <c r="D11" s="57"/>
      <c r="E11" s="58">
        <v>233200</v>
      </c>
    </row>
    <row r="12" spans="1:5">
      <c r="A12" s="156"/>
      <c r="B12" s="59">
        <v>43198</v>
      </c>
      <c r="C12" s="60" t="s">
        <v>75</v>
      </c>
      <c r="D12" s="61"/>
      <c r="E12" s="62">
        <v>367693</v>
      </c>
    </row>
    <row r="13" spans="1:5">
      <c r="A13" s="156"/>
      <c r="B13" s="59">
        <v>43199</v>
      </c>
      <c r="C13" s="60" t="s">
        <v>76</v>
      </c>
      <c r="D13" s="63"/>
      <c r="E13" s="62">
        <v>405303</v>
      </c>
    </row>
    <row r="14" spans="1:5">
      <c r="A14" s="156"/>
      <c r="B14" s="59">
        <v>43206</v>
      </c>
      <c r="C14" s="64" t="s">
        <v>77</v>
      </c>
      <c r="D14" s="63"/>
      <c r="E14" s="62">
        <v>147000</v>
      </c>
    </row>
    <row r="15" spans="1:5">
      <c r="A15" s="156"/>
      <c r="B15" s="59">
        <v>43207</v>
      </c>
      <c r="C15" s="64" t="s">
        <v>78</v>
      </c>
      <c r="D15" s="63"/>
      <c r="E15" s="62">
        <v>268000</v>
      </c>
    </row>
    <row r="16" spans="1:5">
      <c r="A16" s="156"/>
      <c r="B16" s="59">
        <v>43208</v>
      </c>
      <c r="C16" s="64" t="s">
        <v>79</v>
      </c>
      <c r="D16" s="63"/>
      <c r="E16" s="62">
        <v>111800</v>
      </c>
    </row>
    <row r="17" spans="1:5">
      <c r="A17" s="156"/>
      <c r="B17" s="59">
        <v>43210</v>
      </c>
      <c r="C17" s="64" t="s">
        <v>80</v>
      </c>
      <c r="D17" s="63"/>
      <c r="E17" s="62">
        <v>178000</v>
      </c>
    </row>
    <row r="18" spans="1:5">
      <c r="A18" s="156"/>
      <c r="B18" s="59">
        <v>43215</v>
      </c>
      <c r="C18" s="64" t="s">
        <v>81</v>
      </c>
      <c r="D18" s="63"/>
      <c r="E18" s="62">
        <v>280000</v>
      </c>
    </row>
    <row r="19" spans="1:5">
      <c r="A19" s="156"/>
      <c r="B19" s="59">
        <v>43215</v>
      </c>
      <c r="C19" s="64" t="s">
        <v>82</v>
      </c>
      <c r="D19" s="63"/>
      <c r="E19" s="62">
        <v>109799</v>
      </c>
    </row>
    <row r="20" spans="1:5">
      <c r="A20" s="181"/>
      <c r="B20" s="65" t="s">
        <v>12</v>
      </c>
      <c r="C20" s="182"/>
      <c r="D20" s="183"/>
      <c r="E20" s="66">
        <f>SUM(E11:E19)</f>
        <v>2100795</v>
      </c>
    </row>
    <row r="21" spans="1:5">
      <c r="A21" s="158" t="s">
        <v>83</v>
      </c>
      <c r="B21" s="59">
        <v>43192</v>
      </c>
      <c r="C21" s="64" t="s">
        <v>84</v>
      </c>
      <c r="D21" s="63"/>
      <c r="E21" s="62">
        <v>96000</v>
      </c>
    </row>
    <row r="22" spans="1:5">
      <c r="A22" s="159"/>
      <c r="B22" s="59">
        <v>43193</v>
      </c>
      <c r="C22" s="64" t="s">
        <v>85</v>
      </c>
      <c r="D22" s="63"/>
      <c r="E22" s="62">
        <v>52100</v>
      </c>
    </row>
    <row r="23" spans="1:5">
      <c r="A23" s="159"/>
      <c r="B23" s="59">
        <v>43194</v>
      </c>
      <c r="C23" s="64" t="s">
        <v>86</v>
      </c>
      <c r="D23" s="63"/>
      <c r="E23" s="62">
        <v>350000</v>
      </c>
    </row>
    <row r="24" spans="1:5">
      <c r="A24" s="159"/>
      <c r="B24" s="59">
        <v>43194</v>
      </c>
      <c r="C24" s="64" t="s">
        <v>87</v>
      </c>
      <c r="D24" s="63"/>
      <c r="E24" s="62">
        <v>75600</v>
      </c>
    </row>
    <row r="25" spans="1:5">
      <c r="A25" s="159"/>
      <c r="B25" s="67">
        <v>43195</v>
      </c>
      <c r="C25" s="68" t="s">
        <v>88</v>
      </c>
      <c r="D25" s="69"/>
      <c r="E25" s="70">
        <v>432000</v>
      </c>
    </row>
    <row r="26" spans="1:5">
      <c r="A26" s="159"/>
      <c r="B26" s="71">
        <v>43196</v>
      </c>
      <c r="C26" s="72" t="s">
        <v>89</v>
      </c>
      <c r="D26" s="73"/>
      <c r="E26" s="74">
        <v>225000</v>
      </c>
    </row>
    <row r="27" spans="1:5">
      <c r="A27" s="159"/>
      <c r="B27" s="71">
        <v>43196</v>
      </c>
      <c r="C27" s="72" t="s">
        <v>90</v>
      </c>
      <c r="D27" s="73"/>
      <c r="E27" s="74">
        <v>396000</v>
      </c>
    </row>
    <row r="28" spans="1:5">
      <c r="A28" s="159"/>
      <c r="B28" s="71">
        <v>43200</v>
      </c>
      <c r="C28" s="72" t="s">
        <v>91</v>
      </c>
      <c r="D28" s="73"/>
      <c r="E28" s="74">
        <v>37146</v>
      </c>
    </row>
    <row r="29" spans="1:5">
      <c r="A29" s="184"/>
      <c r="B29" s="71">
        <v>43203</v>
      </c>
      <c r="C29" s="72" t="s">
        <v>92</v>
      </c>
      <c r="D29" s="73"/>
      <c r="E29" s="74">
        <v>111148</v>
      </c>
    </row>
    <row r="30" spans="1:5">
      <c r="A30" s="184"/>
      <c r="B30" s="71">
        <v>43206</v>
      </c>
      <c r="C30" s="72" t="s">
        <v>93</v>
      </c>
      <c r="D30" s="73"/>
      <c r="E30" s="74">
        <v>335000</v>
      </c>
    </row>
    <row r="31" spans="1:5">
      <c r="A31" s="184"/>
      <c r="B31" s="71">
        <v>43209</v>
      </c>
      <c r="C31" s="72" t="s">
        <v>94</v>
      </c>
      <c r="D31" s="73"/>
      <c r="E31" s="74">
        <v>126000</v>
      </c>
    </row>
    <row r="32" spans="1:5">
      <c r="A32" s="184"/>
      <c r="B32" s="71">
        <v>43210</v>
      </c>
      <c r="C32" s="72" t="s">
        <v>95</v>
      </c>
      <c r="D32" s="73"/>
      <c r="E32" s="74">
        <v>155998</v>
      </c>
    </row>
    <row r="33" spans="1:5">
      <c r="A33" s="184"/>
      <c r="B33" s="71">
        <v>43214</v>
      </c>
      <c r="C33" s="72" t="s">
        <v>96</v>
      </c>
      <c r="D33" s="73"/>
      <c r="E33" s="74">
        <v>43000</v>
      </c>
    </row>
    <row r="34" spans="1:5">
      <c r="A34" s="184"/>
      <c r="B34" s="71">
        <v>43216</v>
      </c>
      <c r="C34" s="72" t="s">
        <v>97</v>
      </c>
      <c r="D34" s="73"/>
      <c r="E34" s="74">
        <v>175000</v>
      </c>
    </row>
    <row r="35" spans="1:5">
      <c r="A35" s="184"/>
      <c r="B35" s="71">
        <v>43216</v>
      </c>
      <c r="C35" s="72" t="s">
        <v>98</v>
      </c>
      <c r="D35" s="73"/>
      <c r="E35" s="75">
        <v>143998</v>
      </c>
    </row>
    <row r="36" spans="1:5">
      <c r="A36" s="184"/>
      <c r="B36" s="71">
        <v>43217</v>
      </c>
      <c r="C36" s="72" t="s">
        <v>99</v>
      </c>
      <c r="D36" s="73"/>
      <c r="E36" s="75">
        <f>184000+80200</f>
        <v>264200</v>
      </c>
    </row>
    <row r="37" spans="1:5">
      <c r="A37" s="184"/>
      <c r="B37" s="71">
        <v>43220</v>
      </c>
      <c r="C37" s="72" t="s">
        <v>93</v>
      </c>
      <c r="D37" s="73"/>
      <c r="E37" s="75">
        <v>460000</v>
      </c>
    </row>
    <row r="38" spans="1:5">
      <c r="A38" s="185"/>
      <c r="B38" s="76" t="s">
        <v>12</v>
      </c>
      <c r="C38" s="186"/>
      <c r="D38" s="187"/>
      <c r="E38" s="66">
        <f>SUM(E21:E37)</f>
        <v>3478190</v>
      </c>
    </row>
    <row r="39" spans="1:5">
      <c r="A39" s="152" t="s">
        <v>100</v>
      </c>
      <c r="B39" s="188"/>
      <c r="C39" s="152"/>
      <c r="D39" s="188"/>
      <c r="E39" s="77">
        <f>E20+E38</f>
        <v>5578985</v>
      </c>
    </row>
    <row r="40" spans="1:5">
      <c r="A40" s="78"/>
      <c r="B40" s="78"/>
      <c r="C40" s="78"/>
      <c r="D40" s="78"/>
      <c r="E40" s="78"/>
    </row>
  </sheetData>
  <mergeCells count="12">
    <mergeCell ref="C10:D10"/>
    <mergeCell ref="A1:E1"/>
    <mergeCell ref="A4:C4"/>
    <mergeCell ref="A5:C5"/>
    <mergeCell ref="A6:C6"/>
    <mergeCell ref="A7:C7"/>
    <mergeCell ref="A11:A20"/>
    <mergeCell ref="C20:D20"/>
    <mergeCell ref="A21:A38"/>
    <mergeCell ref="C38:D38"/>
    <mergeCell ref="A39:B39"/>
    <mergeCell ref="C39:D39"/>
  </mergeCells>
  <phoneticPr fontId="3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42"/>
  <sheetViews>
    <sheetView tabSelected="1" topLeftCell="A8" workbookViewId="0">
      <selection activeCell="J28" sqref="J28"/>
    </sheetView>
  </sheetViews>
  <sheetFormatPr defaultRowHeight="16.5"/>
  <cols>
    <col min="1" max="1" width="15.75" customWidth="1"/>
    <col min="2" max="2" width="11.625" bestFit="1" customWidth="1"/>
    <col min="3" max="3" width="31.25" customWidth="1"/>
    <col min="5" max="5" width="14.5" bestFit="1" customWidth="1"/>
  </cols>
  <sheetData>
    <row r="1" spans="1:5" ht="27">
      <c r="A1" s="140" t="s">
        <v>101</v>
      </c>
      <c r="B1" s="141"/>
      <c r="C1" s="141"/>
      <c r="D1" s="141"/>
      <c r="E1" s="142"/>
    </row>
    <row r="2" spans="1:5">
      <c r="A2" s="1"/>
      <c r="B2" s="2"/>
      <c r="C2" s="1"/>
      <c r="D2" s="1"/>
      <c r="E2" s="1"/>
    </row>
    <row r="3" spans="1:5" ht="22.5">
      <c r="A3" s="3" t="s">
        <v>0</v>
      </c>
      <c r="B3" s="2"/>
      <c r="C3" s="1"/>
      <c r="D3" s="1"/>
      <c r="E3" s="4" t="s">
        <v>1</v>
      </c>
    </row>
    <row r="4" spans="1:5">
      <c r="A4" s="143" t="s">
        <v>2</v>
      </c>
      <c r="B4" s="144"/>
      <c r="C4" s="145"/>
      <c r="D4" s="5" t="s">
        <v>3</v>
      </c>
      <c r="E4" s="6" t="s">
        <v>4</v>
      </c>
    </row>
    <row r="5" spans="1:5">
      <c r="A5" s="146" t="s">
        <v>72</v>
      </c>
      <c r="B5" s="147"/>
      <c r="C5" s="148"/>
      <c r="D5" s="7">
        <v>7</v>
      </c>
      <c r="E5" s="8">
        <f>E17</f>
        <v>1505825</v>
      </c>
    </row>
    <row r="6" spans="1:5">
      <c r="A6" s="149" t="s">
        <v>5</v>
      </c>
      <c r="B6" s="150"/>
      <c r="C6" s="151"/>
      <c r="D6" s="9">
        <v>23</v>
      </c>
      <c r="E6" s="10">
        <f>E41</f>
        <v>4957832</v>
      </c>
    </row>
    <row r="7" spans="1:5">
      <c r="A7" s="152" t="s">
        <v>6</v>
      </c>
      <c r="B7" s="153"/>
      <c r="C7" s="154"/>
      <c r="D7" s="11">
        <f>SUM(D5:D6)</f>
        <v>30</v>
      </c>
      <c r="E7" s="12">
        <f>SUM(E5:E6)</f>
        <v>6463657</v>
      </c>
    </row>
    <row r="8" spans="1:5">
      <c r="A8" s="1"/>
      <c r="B8" s="2"/>
      <c r="C8" s="1"/>
      <c r="D8" s="1"/>
      <c r="E8" s="1"/>
    </row>
    <row r="9" spans="1:5" ht="22.5">
      <c r="A9" s="3" t="s">
        <v>7</v>
      </c>
      <c r="B9" s="2"/>
      <c r="C9" s="1"/>
      <c r="D9" s="1"/>
      <c r="E9" s="1"/>
    </row>
    <row r="10" spans="1:5">
      <c r="A10" s="54" t="s">
        <v>8</v>
      </c>
      <c r="B10" s="54" t="s">
        <v>9</v>
      </c>
      <c r="C10" s="189" t="s">
        <v>10</v>
      </c>
      <c r="D10" s="190"/>
      <c r="E10" s="54" t="s">
        <v>11</v>
      </c>
    </row>
    <row r="11" spans="1:5">
      <c r="A11" s="155" t="s">
        <v>73</v>
      </c>
      <c r="B11" s="59">
        <v>43221</v>
      </c>
      <c r="C11" s="64" t="s">
        <v>102</v>
      </c>
      <c r="D11" s="63"/>
      <c r="E11" s="62">
        <v>126400</v>
      </c>
    </row>
    <row r="12" spans="1:5">
      <c r="A12" s="156"/>
      <c r="B12" s="59">
        <v>43233</v>
      </c>
      <c r="C12" s="64" t="s">
        <v>103</v>
      </c>
      <c r="D12" s="63"/>
      <c r="E12" s="62">
        <v>427115</v>
      </c>
    </row>
    <row r="13" spans="1:5">
      <c r="A13" s="156"/>
      <c r="B13" s="59">
        <v>43235</v>
      </c>
      <c r="C13" s="64" t="s">
        <v>104</v>
      </c>
      <c r="D13" s="63"/>
      <c r="E13" s="62">
        <v>300000</v>
      </c>
    </row>
    <row r="14" spans="1:5">
      <c r="A14" s="156"/>
      <c r="B14" s="59">
        <v>43237</v>
      </c>
      <c r="C14" s="64" t="s">
        <v>74</v>
      </c>
      <c r="D14" s="63"/>
      <c r="E14" s="62">
        <f>57600+96000</f>
        <v>153600</v>
      </c>
    </row>
    <row r="15" spans="1:5">
      <c r="A15" s="156"/>
      <c r="B15" s="59">
        <v>43247</v>
      </c>
      <c r="C15" s="64" t="s">
        <v>105</v>
      </c>
      <c r="D15" s="63"/>
      <c r="E15" s="62">
        <v>47222</v>
      </c>
    </row>
    <row r="16" spans="1:5">
      <c r="A16" s="156"/>
      <c r="B16" s="59">
        <v>43251</v>
      </c>
      <c r="C16" s="64" t="s">
        <v>106</v>
      </c>
      <c r="D16" s="63"/>
      <c r="E16" s="62">
        <v>451488</v>
      </c>
    </row>
    <row r="17" spans="1:5">
      <c r="A17" s="181"/>
      <c r="B17" s="65" t="s">
        <v>12</v>
      </c>
      <c r="C17" s="182"/>
      <c r="D17" s="183"/>
      <c r="E17" s="66">
        <f>SUM(E11:E16)</f>
        <v>1505825</v>
      </c>
    </row>
    <row r="18" spans="1:5">
      <c r="A18" s="158" t="s">
        <v>107</v>
      </c>
      <c r="B18" s="59">
        <v>43221</v>
      </c>
      <c r="C18" s="60" t="s">
        <v>95</v>
      </c>
      <c r="D18" s="61"/>
      <c r="E18" s="62">
        <v>126000</v>
      </c>
    </row>
    <row r="19" spans="1:5">
      <c r="A19" s="159"/>
      <c r="B19" s="59">
        <v>43223</v>
      </c>
      <c r="C19" s="64" t="s">
        <v>108</v>
      </c>
      <c r="D19" s="63"/>
      <c r="E19" s="62">
        <f>331421+93580</f>
        <v>425001</v>
      </c>
    </row>
    <row r="20" spans="1:5">
      <c r="A20" s="184"/>
      <c r="B20" s="67">
        <v>43223</v>
      </c>
      <c r="C20" s="64" t="s">
        <v>109</v>
      </c>
      <c r="D20" s="69"/>
      <c r="E20" s="70">
        <v>279870</v>
      </c>
    </row>
    <row r="21" spans="1:5">
      <c r="A21" s="184"/>
      <c r="B21" s="71">
        <v>43228</v>
      </c>
      <c r="C21" s="72" t="s">
        <v>110</v>
      </c>
      <c r="D21" s="73"/>
      <c r="E21" s="74">
        <v>66000</v>
      </c>
    </row>
    <row r="22" spans="1:5">
      <c r="A22" s="184"/>
      <c r="B22" s="71">
        <v>43229</v>
      </c>
      <c r="C22" s="72" t="s">
        <v>111</v>
      </c>
      <c r="D22" s="73"/>
      <c r="E22" s="74">
        <v>130000</v>
      </c>
    </row>
    <row r="23" spans="1:5">
      <c r="A23" s="184"/>
      <c r="B23" s="71">
        <v>43229</v>
      </c>
      <c r="C23" s="72" t="s">
        <v>112</v>
      </c>
      <c r="D23" s="73"/>
      <c r="E23" s="74">
        <v>235000</v>
      </c>
    </row>
    <row r="24" spans="1:5">
      <c r="A24" s="184"/>
      <c r="B24" s="71">
        <v>43230</v>
      </c>
      <c r="C24" s="72" t="s">
        <v>113</v>
      </c>
      <c r="D24" s="73"/>
      <c r="E24" s="74">
        <v>420000</v>
      </c>
    </row>
    <row r="25" spans="1:5">
      <c r="A25" s="184"/>
      <c r="B25" s="71">
        <v>43231</v>
      </c>
      <c r="C25" s="72" t="s">
        <v>114</v>
      </c>
      <c r="D25" s="73"/>
      <c r="E25" s="74">
        <v>110100</v>
      </c>
    </row>
    <row r="26" spans="1:5">
      <c r="A26" s="184"/>
      <c r="B26" s="71">
        <v>43231</v>
      </c>
      <c r="C26" s="72" t="s">
        <v>87</v>
      </c>
      <c r="D26" s="73"/>
      <c r="E26" s="74">
        <v>230000</v>
      </c>
    </row>
    <row r="27" spans="1:5">
      <c r="A27" s="184"/>
      <c r="B27" s="71">
        <v>43233</v>
      </c>
      <c r="C27" s="72" t="s">
        <v>115</v>
      </c>
      <c r="D27" s="73"/>
      <c r="E27" s="74">
        <f>197754+177045</f>
        <v>374799</v>
      </c>
    </row>
    <row r="28" spans="1:5">
      <c r="A28" s="184"/>
      <c r="B28" s="71">
        <v>43234</v>
      </c>
      <c r="C28" s="72" t="s">
        <v>116</v>
      </c>
      <c r="D28" s="73"/>
      <c r="E28" s="74">
        <f>181606+35629</f>
        <v>217235</v>
      </c>
    </row>
    <row r="29" spans="1:5">
      <c r="A29" s="184"/>
      <c r="B29" s="71">
        <v>43234</v>
      </c>
      <c r="C29" s="72" t="s">
        <v>117</v>
      </c>
      <c r="D29" s="73"/>
      <c r="E29" s="74">
        <v>269842</v>
      </c>
    </row>
    <row r="30" spans="1:5">
      <c r="A30" s="184"/>
      <c r="B30" s="71">
        <v>43235</v>
      </c>
      <c r="C30" s="72" t="s">
        <v>118</v>
      </c>
      <c r="D30" s="73"/>
      <c r="E30" s="74">
        <v>103000</v>
      </c>
    </row>
    <row r="31" spans="1:5">
      <c r="A31" s="184"/>
      <c r="B31" s="71">
        <v>43236</v>
      </c>
      <c r="C31" s="72" t="s">
        <v>119</v>
      </c>
      <c r="D31" s="73"/>
      <c r="E31" s="74">
        <v>153000</v>
      </c>
    </row>
    <row r="32" spans="1:5">
      <c r="A32" s="184"/>
      <c r="B32" s="71">
        <v>43237</v>
      </c>
      <c r="C32" s="72" t="s">
        <v>120</v>
      </c>
      <c r="D32" s="73"/>
      <c r="E32" s="74">
        <v>407017</v>
      </c>
    </row>
    <row r="33" spans="1:5">
      <c r="A33" s="184"/>
      <c r="B33" s="71">
        <v>43238</v>
      </c>
      <c r="C33" s="72" t="s">
        <v>121</v>
      </c>
      <c r="D33" s="73"/>
      <c r="E33" s="74">
        <v>340959</v>
      </c>
    </row>
    <row r="34" spans="1:5">
      <c r="A34" s="184"/>
      <c r="B34" s="71">
        <v>43238</v>
      </c>
      <c r="C34" s="72" t="s">
        <v>122</v>
      </c>
      <c r="D34" s="73"/>
      <c r="E34" s="74">
        <v>43717</v>
      </c>
    </row>
    <row r="35" spans="1:5">
      <c r="A35" s="184"/>
      <c r="B35" s="71">
        <v>43241</v>
      </c>
      <c r="C35" s="72" t="s">
        <v>123</v>
      </c>
      <c r="D35" s="73"/>
      <c r="E35" s="74">
        <v>48000</v>
      </c>
    </row>
    <row r="36" spans="1:5">
      <c r="A36" s="184"/>
      <c r="B36" s="71">
        <v>43241</v>
      </c>
      <c r="C36" s="72" t="s">
        <v>124</v>
      </c>
      <c r="D36" s="73"/>
      <c r="E36" s="74">
        <v>300000</v>
      </c>
    </row>
    <row r="37" spans="1:5">
      <c r="A37" s="184"/>
      <c r="B37" s="71">
        <v>43243</v>
      </c>
      <c r="C37" s="72" t="s">
        <v>125</v>
      </c>
      <c r="D37" s="73"/>
      <c r="E37" s="74">
        <f>30800+70000</f>
        <v>100800</v>
      </c>
    </row>
    <row r="38" spans="1:5">
      <c r="A38" s="184"/>
      <c r="B38" s="71">
        <v>43243</v>
      </c>
      <c r="C38" s="72" t="s">
        <v>126</v>
      </c>
      <c r="D38" s="73"/>
      <c r="E38" s="74">
        <v>192000</v>
      </c>
    </row>
    <row r="39" spans="1:5">
      <c r="A39" s="184"/>
      <c r="B39" s="71">
        <v>43244</v>
      </c>
      <c r="C39" s="72" t="s">
        <v>110</v>
      </c>
      <c r="D39" s="73"/>
      <c r="E39" s="74">
        <v>38000</v>
      </c>
    </row>
    <row r="40" spans="1:5">
      <c r="A40" s="184"/>
      <c r="B40" s="71">
        <v>43249</v>
      </c>
      <c r="C40" s="72" t="s">
        <v>127</v>
      </c>
      <c r="D40" s="73"/>
      <c r="E40" s="74">
        <f>297562+49930</f>
        <v>347492</v>
      </c>
    </row>
    <row r="41" spans="1:5">
      <c r="A41" s="185"/>
      <c r="B41" s="76" t="s">
        <v>12</v>
      </c>
      <c r="C41" s="186"/>
      <c r="D41" s="187"/>
      <c r="E41" s="66">
        <f>SUM(E18:E40)</f>
        <v>4957832</v>
      </c>
    </row>
    <row r="42" spans="1:5">
      <c r="A42" s="152" t="s">
        <v>100</v>
      </c>
      <c r="B42" s="188"/>
      <c r="C42" s="152"/>
      <c r="D42" s="188"/>
      <c r="E42" s="77">
        <f>E17+E41</f>
        <v>6463657</v>
      </c>
    </row>
  </sheetData>
  <mergeCells count="12">
    <mergeCell ref="C10:D10"/>
    <mergeCell ref="A1:E1"/>
    <mergeCell ref="A4:C4"/>
    <mergeCell ref="A5:C5"/>
    <mergeCell ref="A6:C6"/>
    <mergeCell ref="A7:C7"/>
    <mergeCell ref="A11:A17"/>
    <mergeCell ref="C17:D17"/>
    <mergeCell ref="A18:A41"/>
    <mergeCell ref="C41:D41"/>
    <mergeCell ref="A42:B42"/>
    <mergeCell ref="C42:D42"/>
  </mergeCells>
  <phoneticPr fontId="3" type="noConversion"/>
  <pageMargins left="0.7" right="0.7" top="0.75" bottom="0.75" header="0.3" footer="0.3"/>
  <pageSetup paperSize="9" scale="98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47"/>
  <sheetViews>
    <sheetView topLeftCell="A2" workbookViewId="0">
      <selection activeCell="C2" sqref="C2"/>
    </sheetView>
  </sheetViews>
  <sheetFormatPr defaultRowHeight="16.5"/>
  <cols>
    <col min="1" max="1" width="15.75" customWidth="1"/>
    <col min="2" max="2" width="11.625" bestFit="1" customWidth="1"/>
    <col min="3" max="3" width="35.125" customWidth="1"/>
    <col min="5" max="5" width="14.5" bestFit="1" customWidth="1"/>
  </cols>
  <sheetData>
    <row r="1" spans="1:5" ht="27">
      <c r="A1" s="140" t="s">
        <v>128</v>
      </c>
      <c r="B1" s="141"/>
      <c r="C1" s="141"/>
      <c r="D1" s="141"/>
      <c r="E1" s="142"/>
    </row>
    <row r="2" spans="1:5">
      <c r="A2" s="1"/>
      <c r="B2" s="2"/>
      <c r="C2" s="1"/>
      <c r="D2" s="1"/>
      <c r="E2" s="1"/>
    </row>
    <row r="3" spans="1:5" ht="22.5">
      <c r="A3" s="3" t="s">
        <v>0</v>
      </c>
      <c r="B3" s="2"/>
      <c r="C3" s="1"/>
      <c r="D3" s="1"/>
      <c r="E3" s="4" t="s">
        <v>1</v>
      </c>
    </row>
    <row r="4" spans="1:5">
      <c r="A4" s="143" t="s">
        <v>2</v>
      </c>
      <c r="B4" s="144"/>
      <c r="C4" s="145"/>
      <c r="D4" s="5" t="s">
        <v>3</v>
      </c>
      <c r="E4" s="6" t="s">
        <v>4</v>
      </c>
    </row>
    <row r="5" spans="1:5">
      <c r="A5" s="146" t="s">
        <v>72</v>
      </c>
      <c r="B5" s="147"/>
      <c r="C5" s="148"/>
      <c r="D5" s="7">
        <v>4</v>
      </c>
      <c r="E5" s="8">
        <f>E15</f>
        <v>463800</v>
      </c>
    </row>
    <row r="6" spans="1:5">
      <c r="A6" s="149" t="s">
        <v>5</v>
      </c>
      <c r="B6" s="150"/>
      <c r="C6" s="151"/>
      <c r="D6" s="9">
        <v>21</v>
      </c>
      <c r="E6" s="10">
        <f>E37</f>
        <v>3693845</v>
      </c>
    </row>
    <row r="7" spans="1:5">
      <c r="A7" s="152" t="s">
        <v>6</v>
      </c>
      <c r="B7" s="153"/>
      <c r="C7" s="154"/>
      <c r="D7" s="11">
        <f>SUM(D5:D6)</f>
        <v>25</v>
      </c>
      <c r="E7" s="12">
        <f>SUM(E5:E6)</f>
        <v>4157645</v>
      </c>
    </row>
    <row r="8" spans="1:5">
      <c r="A8" s="1"/>
      <c r="B8" s="2"/>
      <c r="C8" s="1"/>
      <c r="D8" s="1"/>
      <c r="E8" s="1"/>
    </row>
    <row r="9" spans="1:5" ht="22.5">
      <c r="A9" s="3" t="s">
        <v>7</v>
      </c>
      <c r="B9" s="2"/>
      <c r="C9" s="1"/>
      <c r="D9" s="1"/>
      <c r="E9" s="1"/>
    </row>
    <row r="10" spans="1:5">
      <c r="A10" s="54" t="s">
        <v>8</v>
      </c>
      <c r="B10" s="54" t="s">
        <v>9</v>
      </c>
      <c r="C10" s="189" t="s">
        <v>10</v>
      </c>
      <c r="D10" s="190"/>
      <c r="E10" s="54" t="s">
        <v>11</v>
      </c>
    </row>
    <row r="11" spans="1:5">
      <c r="A11" s="155" t="s">
        <v>73</v>
      </c>
      <c r="B11" s="59">
        <v>43255</v>
      </c>
      <c r="C11" s="64" t="s">
        <v>129</v>
      </c>
      <c r="D11" s="63"/>
      <c r="E11" s="62">
        <v>53900</v>
      </c>
    </row>
    <row r="12" spans="1:5">
      <c r="A12" s="156"/>
      <c r="B12" s="59">
        <v>43262</v>
      </c>
      <c r="C12" s="64" t="s">
        <v>130</v>
      </c>
      <c r="D12" s="63"/>
      <c r="E12" s="62">
        <v>78400</v>
      </c>
    </row>
    <row r="13" spans="1:5">
      <c r="A13" s="156"/>
      <c r="B13" s="59">
        <v>43265</v>
      </c>
      <c r="C13" s="64" t="s">
        <v>131</v>
      </c>
      <c r="D13" s="63"/>
      <c r="E13" s="62">
        <v>74500</v>
      </c>
    </row>
    <row r="14" spans="1:5">
      <c r="A14" s="156"/>
      <c r="B14" s="59">
        <v>43277</v>
      </c>
      <c r="C14" s="64" t="s">
        <v>132</v>
      </c>
      <c r="D14" s="63"/>
      <c r="E14" s="62">
        <v>257000</v>
      </c>
    </row>
    <row r="15" spans="1:5">
      <c r="A15" s="181"/>
      <c r="B15" s="65" t="s">
        <v>12</v>
      </c>
      <c r="C15" s="182"/>
      <c r="D15" s="183"/>
      <c r="E15" s="66">
        <f>SUM(E11:E14)</f>
        <v>463800</v>
      </c>
    </row>
    <row r="16" spans="1:5">
      <c r="A16" s="158" t="s">
        <v>107</v>
      </c>
      <c r="B16" s="59">
        <v>43252</v>
      </c>
      <c r="C16" s="79" t="s">
        <v>133</v>
      </c>
      <c r="D16" s="61"/>
      <c r="E16" s="62">
        <v>234649</v>
      </c>
    </row>
    <row r="17" spans="1:5">
      <c r="A17" s="159"/>
      <c r="B17" s="59">
        <v>43256</v>
      </c>
      <c r="C17" s="80" t="s">
        <v>134</v>
      </c>
      <c r="D17" s="63"/>
      <c r="E17" s="62">
        <v>53600</v>
      </c>
    </row>
    <row r="18" spans="1:5">
      <c r="A18" s="159"/>
      <c r="B18" s="59">
        <v>43256</v>
      </c>
      <c r="C18" s="64" t="s">
        <v>135</v>
      </c>
      <c r="D18" s="63"/>
      <c r="E18" s="62">
        <v>166497</v>
      </c>
    </row>
    <row r="19" spans="1:5">
      <c r="A19" s="159"/>
      <c r="B19" s="59">
        <v>43258</v>
      </c>
      <c r="C19" s="64" t="s">
        <v>136</v>
      </c>
      <c r="D19" s="63"/>
      <c r="E19" s="62">
        <v>120000</v>
      </c>
    </row>
    <row r="20" spans="1:5">
      <c r="A20" s="184"/>
      <c r="B20" s="59">
        <v>43258</v>
      </c>
      <c r="C20" s="64" t="s">
        <v>137</v>
      </c>
      <c r="D20" s="63"/>
      <c r="E20" s="62">
        <v>132000</v>
      </c>
    </row>
    <row r="21" spans="1:5">
      <c r="A21" s="184"/>
      <c r="B21" s="71">
        <v>43259</v>
      </c>
      <c r="C21" s="72" t="s">
        <v>138</v>
      </c>
      <c r="D21" s="73"/>
      <c r="E21" s="74">
        <f>236000+42800</f>
        <v>278800</v>
      </c>
    </row>
    <row r="22" spans="1:5">
      <c r="A22" s="184"/>
      <c r="B22" s="71">
        <v>43259</v>
      </c>
      <c r="C22" s="72" t="s">
        <v>139</v>
      </c>
      <c r="D22" s="73"/>
      <c r="E22" s="74">
        <v>263000</v>
      </c>
    </row>
    <row r="23" spans="1:5">
      <c r="A23" s="184"/>
      <c r="B23" s="71">
        <v>43263</v>
      </c>
      <c r="C23" s="72" t="s">
        <v>140</v>
      </c>
      <c r="D23" s="73"/>
      <c r="E23" s="74">
        <v>170000</v>
      </c>
    </row>
    <row r="24" spans="1:5">
      <c r="A24" s="184"/>
      <c r="B24" s="71">
        <v>43265</v>
      </c>
      <c r="C24" s="72" t="s">
        <v>141</v>
      </c>
      <c r="D24" s="73"/>
      <c r="E24" s="74">
        <v>60000</v>
      </c>
    </row>
    <row r="25" spans="1:5">
      <c r="A25" s="184"/>
      <c r="B25" s="71">
        <v>43265</v>
      </c>
      <c r="C25" s="72" t="s">
        <v>112</v>
      </c>
      <c r="D25" s="73"/>
      <c r="E25" s="74">
        <v>367000</v>
      </c>
    </row>
    <row r="26" spans="1:5">
      <c r="A26" s="184"/>
      <c r="B26" s="71">
        <v>43266</v>
      </c>
      <c r="C26" s="72" t="s">
        <v>142</v>
      </c>
      <c r="D26" s="73"/>
      <c r="E26" s="74">
        <v>157800</v>
      </c>
    </row>
    <row r="27" spans="1:5">
      <c r="A27" s="184"/>
      <c r="B27" s="71">
        <v>43269</v>
      </c>
      <c r="C27" s="72" t="s">
        <v>143</v>
      </c>
      <c r="D27" s="73"/>
      <c r="E27" s="74">
        <v>225000</v>
      </c>
    </row>
    <row r="28" spans="1:5">
      <c r="A28" s="184"/>
      <c r="B28" s="71">
        <v>43269</v>
      </c>
      <c r="C28" s="72" t="s">
        <v>144</v>
      </c>
      <c r="D28" s="73"/>
      <c r="E28" s="74">
        <v>139999</v>
      </c>
    </row>
    <row r="29" spans="1:5">
      <c r="A29" s="184"/>
      <c r="B29" s="71">
        <v>43270</v>
      </c>
      <c r="C29" s="72" t="s">
        <v>145</v>
      </c>
      <c r="D29" s="73"/>
      <c r="E29" s="74">
        <v>84000</v>
      </c>
    </row>
    <row r="30" spans="1:5">
      <c r="A30" s="184"/>
      <c r="B30" s="71">
        <v>43271</v>
      </c>
      <c r="C30" s="72" t="s">
        <v>146</v>
      </c>
      <c r="D30" s="73"/>
      <c r="E30" s="74">
        <v>90000</v>
      </c>
    </row>
    <row r="31" spans="1:5">
      <c r="A31" s="184"/>
      <c r="B31" s="71">
        <v>43271</v>
      </c>
      <c r="C31" s="72" t="s">
        <v>147</v>
      </c>
      <c r="D31" s="73"/>
      <c r="E31" s="74">
        <v>192000</v>
      </c>
    </row>
    <row r="32" spans="1:5">
      <c r="A32" s="184"/>
      <c r="B32" s="71">
        <v>43273</v>
      </c>
      <c r="C32" s="72" t="s">
        <v>148</v>
      </c>
      <c r="D32" s="73"/>
      <c r="E32" s="74">
        <v>39000</v>
      </c>
    </row>
    <row r="33" spans="1:5">
      <c r="A33" s="184"/>
      <c r="B33" s="71">
        <v>43273</v>
      </c>
      <c r="C33" s="72" t="s">
        <v>149</v>
      </c>
      <c r="D33" s="73"/>
      <c r="E33" s="74">
        <v>161500</v>
      </c>
    </row>
    <row r="34" spans="1:5">
      <c r="A34" s="184"/>
      <c r="B34" s="71">
        <v>43276</v>
      </c>
      <c r="C34" s="72" t="s">
        <v>150</v>
      </c>
      <c r="D34" s="73"/>
      <c r="E34" s="74">
        <v>461000</v>
      </c>
    </row>
    <row r="35" spans="1:5" ht="15.75" customHeight="1">
      <c r="A35" s="184"/>
      <c r="B35" s="71">
        <v>43277</v>
      </c>
      <c r="C35" s="72" t="s">
        <v>112</v>
      </c>
      <c r="D35" s="73"/>
      <c r="E35" s="74">
        <v>247000</v>
      </c>
    </row>
    <row r="36" spans="1:5">
      <c r="A36" s="184"/>
      <c r="B36" s="71">
        <v>43279</v>
      </c>
      <c r="C36" s="72" t="s">
        <v>146</v>
      </c>
      <c r="D36" s="73"/>
      <c r="E36" s="74">
        <v>51000</v>
      </c>
    </row>
    <row r="37" spans="1:5">
      <c r="A37" s="185"/>
      <c r="B37" s="76" t="s">
        <v>12</v>
      </c>
      <c r="C37" s="186"/>
      <c r="D37" s="187"/>
      <c r="E37" s="66">
        <f>SUM(E16:E36)</f>
        <v>3693845</v>
      </c>
    </row>
    <row r="38" spans="1:5">
      <c r="A38" s="152" t="s">
        <v>100</v>
      </c>
      <c r="B38" s="188"/>
      <c r="C38" s="152"/>
      <c r="D38" s="188"/>
      <c r="E38" s="77">
        <f>E15+E37</f>
        <v>4157645</v>
      </c>
    </row>
    <row r="39" spans="1:5">
      <c r="A39" s="78"/>
      <c r="B39" s="78"/>
      <c r="C39" s="78"/>
      <c r="D39" s="78"/>
      <c r="E39" s="78"/>
    </row>
    <row r="40" spans="1:5">
      <c r="A40" s="78"/>
      <c r="B40" s="78"/>
      <c r="C40" s="78"/>
      <c r="D40" s="78"/>
      <c r="E40" s="78"/>
    </row>
    <row r="41" spans="1:5">
      <c r="A41" s="78"/>
      <c r="B41" s="78"/>
      <c r="C41" s="78"/>
      <c r="D41" s="78"/>
      <c r="E41" s="78"/>
    </row>
    <row r="42" spans="1:5">
      <c r="A42" s="78"/>
      <c r="B42" s="78"/>
      <c r="C42" s="78"/>
      <c r="D42" s="78"/>
      <c r="E42" s="78"/>
    </row>
    <row r="43" spans="1:5">
      <c r="A43" s="78"/>
      <c r="B43" s="78"/>
      <c r="C43" s="78"/>
      <c r="D43" s="78"/>
      <c r="E43" s="78"/>
    </row>
    <row r="44" spans="1:5">
      <c r="A44" s="78"/>
      <c r="B44" s="78"/>
      <c r="C44" s="78"/>
      <c r="D44" s="78"/>
      <c r="E44" s="78"/>
    </row>
    <row r="45" spans="1:5">
      <c r="A45" s="78"/>
      <c r="B45" s="78"/>
      <c r="C45" s="78"/>
      <c r="D45" s="78"/>
      <c r="E45" s="78"/>
    </row>
    <row r="46" spans="1:5">
      <c r="A46" s="78"/>
      <c r="B46" s="78"/>
      <c r="C46" s="78"/>
      <c r="D46" s="78"/>
      <c r="E46" s="78"/>
    </row>
    <row r="47" spans="1:5">
      <c r="A47" s="78"/>
      <c r="B47" s="78"/>
      <c r="C47" s="78"/>
      <c r="D47" s="78"/>
      <c r="E47" s="78"/>
    </row>
  </sheetData>
  <mergeCells count="12">
    <mergeCell ref="C10:D10"/>
    <mergeCell ref="A1:E1"/>
    <mergeCell ref="A4:C4"/>
    <mergeCell ref="A5:C5"/>
    <mergeCell ref="A6:C6"/>
    <mergeCell ref="A7:C7"/>
    <mergeCell ref="A11:A15"/>
    <mergeCell ref="C15:D15"/>
    <mergeCell ref="A16:A37"/>
    <mergeCell ref="C37:D37"/>
    <mergeCell ref="A38:B38"/>
    <mergeCell ref="C38:D38"/>
  </mergeCells>
  <phoneticPr fontId="3" type="noConversion"/>
  <pageMargins left="0.7" right="0.7" top="0.75" bottom="0.75" header="0.3" footer="0.3"/>
  <pageSetup paperSize="9" scale="93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99"/>
  <sheetViews>
    <sheetView workbookViewId="0">
      <selection activeCell="C15" sqref="C15:D15"/>
    </sheetView>
  </sheetViews>
  <sheetFormatPr defaultColWidth="12.625" defaultRowHeight="15" customHeight="1"/>
  <cols>
    <col min="1" max="1" width="13.625" style="81" customWidth="1"/>
    <col min="2" max="2" width="11.375" style="81" customWidth="1"/>
    <col min="3" max="3" width="15.875" style="81" customWidth="1"/>
    <col min="4" max="4" width="19.375" style="81" customWidth="1"/>
    <col min="5" max="5" width="13.5" style="81" customWidth="1"/>
    <col min="6" max="26" width="7.625" style="81" customWidth="1"/>
    <col min="27" max="16384" width="12.625" style="81"/>
  </cols>
  <sheetData>
    <row r="1" spans="1:5" ht="16.5" customHeight="1">
      <c r="A1" s="205" t="s">
        <v>151</v>
      </c>
      <c r="B1" s="206"/>
      <c r="C1" s="206"/>
      <c r="D1" s="206"/>
      <c r="E1" s="207"/>
    </row>
    <row r="2" spans="1:5" ht="16.5" customHeight="1">
      <c r="A2" s="82"/>
      <c r="B2" s="83"/>
      <c r="C2" s="82"/>
      <c r="D2" s="82"/>
      <c r="E2" s="82"/>
    </row>
    <row r="3" spans="1:5" ht="16.5" customHeight="1">
      <c r="A3" s="84" t="s">
        <v>0</v>
      </c>
      <c r="B3" s="83"/>
      <c r="C3" s="82"/>
      <c r="D3" s="82"/>
      <c r="E3" s="85" t="s">
        <v>1</v>
      </c>
    </row>
    <row r="4" spans="1:5" ht="16.5" customHeight="1">
      <c r="A4" s="208" t="s">
        <v>2</v>
      </c>
      <c r="B4" s="206"/>
      <c r="C4" s="209"/>
      <c r="D4" s="86" t="s">
        <v>3</v>
      </c>
      <c r="E4" s="87" t="s">
        <v>4</v>
      </c>
    </row>
    <row r="5" spans="1:5" ht="16.5" customHeight="1">
      <c r="A5" s="210" t="s">
        <v>72</v>
      </c>
      <c r="B5" s="211"/>
      <c r="C5" s="212"/>
      <c r="D5" s="88">
        <v>10</v>
      </c>
      <c r="E5" s="89">
        <f>E21</f>
        <v>1254000</v>
      </c>
    </row>
    <row r="6" spans="1:5" ht="16.5" customHeight="1">
      <c r="A6" s="195" t="s">
        <v>5</v>
      </c>
      <c r="B6" s="213"/>
      <c r="C6" s="214"/>
      <c r="D6" s="90">
        <v>18</v>
      </c>
      <c r="E6" s="91">
        <f>E40</f>
        <v>4126000</v>
      </c>
    </row>
    <row r="7" spans="1:5" ht="16.5" customHeight="1">
      <c r="A7" s="193" t="s">
        <v>6</v>
      </c>
      <c r="B7" s="206"/>
      <c r="C7" s="209"/>
      <c r="D7" s="92">
        <f t="shared" ref="D7:E7" si="0">D5+D6</f>
        <v>28</v>
      </c>
      <c r="E7" s="93">
        <f t="shared" si="0"/>
        <v>5380000</v>
      </c>
    </row>
    <row r="8" spans="1:5" ht="16.5" customHeight="1">
      <c r="A8" s="82"/>
      <c r="B8" s="83"/>
      <c r="C8" s="82"/>
      <c r="D8" s="82"/>
      <c r="E8" s="82"/>
    </row>
    <row r="9" spans="1:5" ht="16.5" customHeight="1">
      <c r="A9" s="84" t="s">
        <v>7</v>
      </c>
      <c r="B9" s="83"/>
      <c r="C9" s="82"/>
      <c r="D9" s="82"/>
      <c r="E9" s="82"/>
    </row>
    <row r="10" spans="1:5" ht="16.5" customHeight="1">
      <c r="A10" s="94" t="s">
        <v>8</v>
      </c>
      <c r="B10" s="94" t="s">
        <v>9</v>
      </c>
      <c r="C10" s="208" t="s">
        <v>10</v>
      </c>
      <c r="D10" s="194"/>
      <c r="E10" s="94" t="s">
        <v>11</v>
      </c>
    </row>
    <row r="11" spans="1:5" ht="16.5" customHeight="1">
      <c r="A11" s="204" t="s">
        <v>152</v>
      </c>
      <c r="B11" s="95">
        <v>43192</v>
      </c>
      <c r="C11" s="200" t="s">
        <v>153</v>
      </c>
      <c r="D11" s="201"/>
      <c r="E11" s="96">
        <v>88000</v>
      </c>
    </row>
    <row r="12" spans="1:5" ht="16.5" customHeight="1">
      <c r="A12" s="198"/>
      <c r="B12" s="95">
        <v>43192</v>
      </c>
      <c r="C12" s="203" t="s">
        <v>154</v>
      </c>
      <c r="D12" s="196"/>
      <c r="E12" s="96">
        <v>230000</v>
      </c>
    </row>
    <row r="13" spans="1:5" ht="16.5" customHeight="1">
      <c r="A13" s="198"/>
      <c r="B13" s="95">
        <v>43193</v>
      </c>
      <c r="C13" s="202" t="s">
        <v>155</v>
      </c>
      <c r="D13" s="196"/>
      <c r="E13" s="97">
        <v>48500</v>
      </c>
    </row>
    <row r="14" spans="1:5" ht="16.5" customHeight="1">
      <c r="A14" s="198"/>
      <c r="B14" s="95">
        <v>43196</v>
      </c>
      <c r="C14" s="202" t="s">
        <v>156</v>
      </c>
      <c r="D14" s="196"/>
      <c r="E14" s="96">
        <v>79500</v>
      </c>
    </row>
    <row r="15" spans="1:5" ht="16.5" customHeight="1">
      <c r="A15" s="198"/>
      <c r="B15" s="95">
        <v>43199</v>
      </c>
      <c r="C15" s="203" t="s">
        <v>157</v>
      </c>
      <c r="D15" s="196"/>
      <c r="E15" s="96">
        <v>124000</v>
      </c>
    </row>
    <row r="16" spans="1:5" ht="16.5" customHeight="1">
      <c r="A16" s="198"/>
      <c r="B16" s="98">
        <v>43207</v>
      </c>
      <c r="C16" s="202" t="s">
        <v>158</v>
      </c>
      <c r="D16" s="196"/>
      <c r="E16" s="99">
        <v>100000</v>
      </c>
    </row>
    <row r="17" spans="1:6" ht="16.5" customHeight="1">
      <c r="A17" s="198"/>
      <c r="B17" s="95">
        <v>43208</v>
      </c>
      <c r="C17" s="202" t="s">
        <v>159</v>
      </c>
      <c r="D17" s="196"/>
      <c r="E17" s="96">
        <v>75000</v>
      </c>
    </row>
    <row r="18" spans="1:6" ht="16.5" customHeight="1">
      <c r="A18" s="198"/>
      <c r="B18" s="100">
        <v>43209</v>
      </c>
      <c r="C18" s="195" t="s">
        <v>160</v>
      </c>
      <c r="D18" s="196"/>
      <c r="E18" s="96">
        <v>71000</v>
      </c>
    </row>
    <row r="19" spans="1:6" ht="16.5" customHeight="1">
      <c r="A19" s="198"/>
      <c r="B19" s="101">
        <v>43214</v>
      </c>
      <c r="C19" s="195" t="s">
        <v>161</v>
      </c>
      <c r="D19" s="196"/>
      <c r="E19" s="97">
        <v>158000</v>
      </c>
      <c r="F19" s="102"/>
    </row>
    <row r="20" spans="1:6" ht="16.5" customHeight="1">
      <c r="A20" s="198"/>
      <c r="B20" s="101">
        <v>43217</v>
      </c>
      <c r="C20" s="195" t="s">
        <v>162</v>
      </c>
      <c r="D20" s="196"/>
      <c r="E20" s="97">
        <v>280000</v>
      </c>
      <c r="F20" s="102"/>
    </row>
    <row r="21" spans="1:6" ht="16.5" customHeight="1">
      <c r="A21" s="199"/>
      <c r="B21" s="103" t="s">
        <v>12</v>
      </c>
      <c r="C21" s="191"/>
      <c r="D21" s="192"/>
      <c r="E21" s="104">
        <f>SUM(E11:E20)</f>
        <v>1254000</v>
      </c>
    </row>
    <row r="22" spans="1:6" ht="16.5" customHeight="1">
      <c r="A22" s="197" t="s">
        <v>163</v>
      </c>
      <c r="B22" s="95">
        <v>43194</v>
      </c>
      <c r="C22" s="200" t="s">
        <v>164</v>
      </c>
      <c r="D22" s="201"/>
      <c r="E22" s="97">
        <v>209000</v>
      </c>
    </row>
    <row r="23" spans="1:6" ht="16.5" customHeight="1">
      <c r="A23" s="198"/>
      <c r="B23" s="95">
        <v>43194</v>
      </c>
      <c r="C23" s="202" t="s">
        <v>165</v>
      </c>
      <c r="D23" s="196"/>
      <c r="E23" s="97">
        <v>424000</v>
      </c>
    </row>
    <row r="24" spans="1:6" ht="16.5" customHeight="1">
      <c r="A24" s="198"/>
      <c r="B24" s="98">
        <v>43195</v>
      </c>
      <c r="C24" s="105" t="s">
        <v>166</v>
      </c>
      <c r="D24" s="106"/>
      <c r="E24" s="97">
        <v>280000</v>
      </c>
    </row>
    <row r="25" spans="1:6" ht="16.5" customHeight="1">
      <c r="A25" s="198"/>
      <c r="B25" s="98">
        <v>43195</v>
      </c>
      <c r="C25" s="202" t="s">
        <v>167</v>
      </c>
      <c r="D25" s="196"/>
      <c r="E25" s="99">
        <v>222000</v>
      </c>
    </row>
    <row r="26" spans="1:6" ht="16.5" customHeight="1">
      <c r="A26" s="198"/>
      <c r="B26" s="98">
        <v>43196</v>
      </c>
      <c r="C26" s="105" t="s">
        <v>168</v>
      </c>
      <c r="D26" s="106"/>
      <c r="E26" s="99">
        <v>260000</v>
      </c>
    </row>
    <row r="27" spans="1:6" ht="16.5" customHeight="1">
      <c r="A27" s="198"/>
      <c r="B27" s="98">
        <v>43199</v>
      </c>
      <c r="C27" s="203" t="s">
        <v>169</v>
      </c>
      <c r="D27" s="196"/>
      <c r="E27" s="96">
        <v>355000</v>
      </c>
    </row>
    <row r="28" spans="1:6" ht="16.5" customHeight="1">
      <c r="A28" s="198"/>
      <c r="B28" s="100">
        <v>43206</v>
      </c>
      <c r="C28" s="195" t="s">
        <v>170</v>
      </c>
      <c r="D28" s="196"/>
      <c r="E28" s="96">
        <v>220000</v>
      </c>
    </row>
    <row r="29" spans="1:6" ht="16.5" customHeight="1">
      <c r="A29" s="198"/>
      <c r="B29" s="101">
        <v>43206</v>
      </c>
      <c r="C29" s="195" t="s">
        <v>171</v>
      </c>
      <c r="D29" s="196"/>
      <c r="E29" s="97">
        <v>110000</v>
      </c>
    </row>
    <row r="30" spans="1:6" ht="16.5" customHeight="1">
      <c r="A30" s="198"/>
      <c r="B30" s="101">
        <v>43207</v>
      </c>
      <c r="C30" s="195" t="s">
        <v>172</v>
      </c>
      <c r="D30" s="196"/>
      <c r="E30" s="97">
        <v>252000</v>
      </c>
    </row>
    <row r="31" spans="1:6" ht="16.5" customHeight="1">
      <c r="A31" s="198"/>
      <c r="B31" s="101">
        <v>43207</v>
      </c>
      <c r="C31" s="195" t="s">
        <v>173</v>
      </c>
      <c r="D31" s="196"/>
      <c r="E31" s="97">
        <v>231000</v>
      </c>
    </row>
    <row r="32" spans="1:6" ht="16.5" customHeight="1">
      <c r="A32" s="198"/>
      <c r="B32" s="101">
        <v>43210</v>
      </c>
      <c r="C32" s="195" t="s">
        <v>174</v>
      </c>
      <c r="D32" s="196"/>
      <c r="E32" s="97">
        <v>120000</v>
      </c>
    </row>
    <row r="33" spans="1:6" ht="16.5" customHeight="1">
      <c r="A33" s="198"/>
      <c r="B33" s="101">
        <v>43210</v>
      </c>
      <c r="C33" s="107" t="s">
        <v>175</v>
      </c>
      <c r="D33" s="107"/>
      <c r="E33" s="99">
        <v>169000</v>
      </c>
      <c r="F33" s="102"/>
    </row>
    <row r="34" spans="1:6" ht="16.5" customHeight="1">
      <c r="A34" s="198"/>
      <c r="B34" s="101">
        <v>43213</v>
      </c>
      <c r="C34" s="195" t="s">
        <v>176</v>
      </c>
      <c r="D34" s="196"/>
      <c r="E34" s="99">
        <v>140000</v>
      </c>
    </row>
    <row r="35" spans="1:6" ht="16.5" customHeight="1">
      <c r="A35" s="198"/>
      <c r="B35" s="108">
        <v>43214</v>
      </c>
      <c r="C35" s="195" t="s">
        <v>177</v>
      </c>
      <c r="D35" s="196"/>
      <c r="E35" s="109">
        <v>297000</v>
      </c>
      <c r="F35" s="102"/>
    </row>
    <row r="36" spans="1:6" ht="16.5" customHeight="1">
      <c r="A36" s="198"/>
      <c r="B36" s="108">
        <v>43215</v>
      </c>
      <c r="C36" s="107" t="s">
        <v>178</v>
      </c>
      <c r="D36" s="107"/>
      <c r="E36" s="109">
        <v>130000</v>
      </c>
      <c r="F36" s="102"/>
    </row>
    <row r="37" spans="1:6" ht="16.5" customHeight="1">
      <c r="A37" s="198"/>
      <c r="B37" s="108">
        <v>43216</v>
      </c>
      <c r="C37" s="195" t="s">
        <v>179</v>
      </c>
      <c r="D37" s="196"/>
      <c r="E37" s="109">
        <v>72000</v>
      </c>
      <c r="F37" s="102"/>
    </row>
    <row r="38" spans="1:6" ht="16.5" customHeight="1">
      <c r="A38" s="198"/>
      <c r="B38" s="108">
        <v>43220</v>
      </c>
      <c r="C38" s="107" t="s">
        <v>180</v>
      </c>
      <c r="D38" s="107"/>
      <c r="E38" s="109">
        <v>297000</v>
      </c>
      <c r="F38" s="102"/>
    </row>
    <row r="39" spans="1:6" ht="16.5" customHeight="1">
      <c r="A39" s="198"/>
      <c r="B39" s="108">
        <v>43220</v>
      </c>
      <c r="C39" s="195" t="s">
        <v>181</v>
      </c>
      <c r="D39" s="196"/>
      <c r="E39" s="109">
        <v>338000</v>
      </c>
      <c r="F39" s="102"/>
    </row>
    <row r="40" spans="1:6" ht="16.5" customHeight="1">
      <c r="A40" s="199"/>
      <c r="B40" s="103" t="s">
        <v>12</v>
      </c>
      <c r="C40" s="191"/>
      <c r="D40" s="192"/>
      <c r="E40" s="104">
        <f>SUM(E22:E39)</f>
        <v>4126000</v>
      </c>
    </row>
    <row r="41" spans="1:6" ht="16.5" customHeight="1">
      <c r="A41" s="193" t="s">
        <v>100</v>
      </c>
      <c r="B41" s="194"/>
      <c r="C41" s="193"/>
      <c r="D41" s="194"/>
      <c r="E41" s="110">
        <f>E21+E40</f>
        <v>5380000</v>
      </c>
    </row>
    <row r="42" spans="1:6" ht="16.5" customHeight="1"/>
    <row r="43" spans="1:6" ht="16.5" customHeight="1"/>
    <row r="44" spans="1:6" ht="16.5" customHeight="1"/>
    <row r="45" spans="1:6" ht="16.5" customHeight="1"/>
    <row r="46" spans="1:6" ht="16.5" customHeight="1"/>
    <row r="47" spans="1:6" ht="16.5" customHeight="1"/>
    <row r="48" spans="1:6" ht="16.5" customHeight="1"/>
    <row r="49" ht="16.5" customHeight="1"/>
    <row r="50" ht="16.5" customHeight="1"/>
    <row r="51" ht="16.5" customHeight="1"/>
    <row r="52" ht="16.5" customHeight="1"/>
    <row r="53" ht="16.5" customHeight="1"/>
    <row r="54" ht="16.5" customHeight="1"/>
    <row r="55" ht="16.5" customHeight="1"/>
    <row r="56" ht="16.5" customHeight="1"/>
    <row r="57" ht="16.5" customHeight="1"/>
    <row r="58" ht="16.5" customHeight="1"/>
    <row r="59" ht="16.5" customHeight="1"/>
    <row r="60" ht="16.5" customHeight="1"/>
    <row r="61" ht="16.5" customHeight="1"/>
    <row r="62" ht="16.5" customHeight="1"/>
    <row r="63" ht="16.5" customHeight="1"/>
    <row r="64" ht="16.5" customHeight="1"/>
    <row r="65" ht="16.5" customHeight="1"/>
    <row r="66" ht="16.5" customHeight="1"/>
    <row r="67" ht="16.5" customHeight="1"/>
    <row r="68" ht="16.5" customHeight="1"/>
    <row r="69" ht="16.5" customHeight="1"/>
    <row r="70" ht="16.5" customHeight="1"/>
    <row r="71" ht="16.5" customHeight="1"/>
    <row r="72" ht="16.5" customHeight="1"/>
    <row r="73" ht="16.5" customHeight="1"/>
    <row r="74" ht="16.5" customHeight="1"/>
    <row r="75" ht="16.5" customHeight="1"/>
    <row r="76" ht="16.5" customHeight="1"/>
    <row r="77" ht="16.5" customHeight="1"/>
    <row r="78" ht="16.5" customHeight="1"/>
    <row r="79" ht="16.5" customHeight="1"/>
    <row r="80" ht="16.5" customHeight="1"/>
    <row r="81" ht="16.5" customHeight="1"/>
    <row r="82" ht="16.5" customHeight="1"/>
    <row r="83" ht="16.5" customHeight="1"/>
    <row r="84" ht="16.5" customHeight="1"/>
    <row r="85" ht="16.5" customHeight="1"/>
    <row r="86" ht="16.5" customHeight="1"/>
    <row r="87" ht="16.5" customHeight="1"/>
    <row r="88" ht="16.5" customHeight="1"/>
    <row r="89" ht="16.5" customHeight="1"/>
    <row r="90" ht="16.5" customHeight="1"/>
    <row r="91" ht="16.5" customHeight="1"/>
    <row r="92" ht="16.5" customHeight="1"/>
    <row r="93" ht="16.5" customHeight="1"/>
    <row r="94" ht="16.5" customHeight="1"/>
    <row r="95" ht="16.5" customHeight="1"/>
    <row r="96" ht="16.5" customHeight="1"/>
    <row r="97" ht="16.5" customHeight="1"/>
    <row r="98" ht="16.5" customHeight="1"/>
    <row r="99" ht="16.5" customHeight="1"/>
    <row r="100" ht="16.5" customHeight="1"/>
    <row r="101" ht="16.5" customHeight="1"/>
    <row r="102" ht="16.5" customHeight="1"/>
    <row r="103" ht="16.5" customHeight="1"/>
    <row r="104" ht="16.5" customHeight="1"/>
    <row r="105" ht="16.5" customHeight="1"/>
    <row r="106" ht="16.5" customHeight="1"/>
    <row r="107" ht="16.5" customHeight="1"/>
    <row r="108" ht="16.5" customHeight="1"/>
    <row r="109" ht="16.5" customHeight="1"/>
    <row r="110" ht="16.5" customHeight="1"/>
    <row r="111" ht="16.5" customHeight="1"/>
    <row r="112" ht="16.5" customHeight="1"/>
    <row r="113" ht="16.5" customHeight="1"/>
    <row r="114" ht="16.5" customHeight="1"/>
    <row r="115" ht="16.5" customHeight="1"/>
    <row r="116" ht="16.5" customHeight="1"/>
    <row r="117" ht="16.5" customHeight="1"/>
    <row r="118" ht="16.5" customHeight="1"/>
    <row r="119" ht="16.5" customHeight="1"/>
    <row r="120" ht="16.5" customHeight="1"/>
    <row r="121" ht="16.5" customHeight="1"/>
    <row r="122" ht="16.5" customHeight="1"/>
    <row r="123" ht="16.5" customHeight="1"/>
    <row r="124" ht="16.5" customHeight="1"/>
    <row r="125" ht="16.5" customHeight="1"/>
    <row r="126" ht="16.5" customHeight="1"/>
    <row r="127" ht="16.5" customHeight="1"/>
    <row r="128" ht="16.5" customHeight="1"/>
    <row r="129" ht="16.5" customHeight="1"/>
    <row r="130" ht="16.5" customHeight="1"/>
    <row r="131" ht="16.5" customHeight="1"/>
    <row r="132" ht="16.5" customHeight="1"/>
    <row r="133" ht="16.5" customHeight="1"/>
    <row r="134" ht="16.5" customHeight="1"/>
    <row r="135" ht="16.5" customHeight="1"/>
    <row r="136" ht="16.5" customHeight="1"/>
    <row r="137" ht="16.5" customHeight="1"/>
    <row r="138" ht="16.5" customHeight="1"/>
    <row r="139" ht="16.5" customHeight="1"/>
    <row r="140" ht="16.5" customHeight="1"/>
    <row r="141" ht="16.5" customHeight="1"/>
    <row r="142" ht="16.5" customHeight="1"/>
    <row r="143" ht="16.5" customHeight="1"/>
    <row r="144" ht="16.5" customHeight="1"/>
    <row r="145" ht="16.5" customHeight="1"/>
    <row r="146" ht="16.5" customHeight="1"/>
    <row r="147" ht="16.5" customHeight="1"/>
    <row r="148" ht="16.5" customHeight="1"/>
    <row r="149" ht="16.5" customHeight="1"/>
    <row r="150" ht="16.5" customHeight="1"/>
    <row r="151" ht="16.5" customHeight="1"/>
    <row r="152" ht="16.5" customHeight="1"/>
    <row r="153" ht="16.5" customHeight="1"/>
    <row r="154" ht="16.5" customHeight="1"/>
    <row r="155" ht="16.5" customHeight="1"/>
    <row r="156" ht="16.5" customHeight="1"/>
    <row r="157" ht="16.5" customHeight="1"/>
    <row r="158" ht="16.5" customHeight="1"/>
    <row r="159" ht="16.5" customHeight="1"/>
    <row r="160" ht="16.5" customHeight="1"/>
    <row r="161" ht="16.5" customHeight="1"/>
    <row r="162" ht="16.5" customHeight="1"/>
    <row r="163" ht="16.5" customHeight="1"/>
    <row r="164" ht="16.5" customHeight="1"/>
    <row r="165" ht="16.5" customHeight="1"/>
    <row r="166" ht="16.5" customHeight="1"/>
    <row r="167" ht="16.5" customHeight="1"/>
    <row r="168" ht="16.5" customHeight="1"/>
    <row r="169" ht="16.5" customHeight="1"/>
    <row r="170" ht="16.5" customHeight="1"/>
    <row r="171" ht="16.5" customHeight="1"/>
    <row r="172" ht="16.5" customHeight="1"/>
    <row r="173" ht="16.5" customHeight="1"/>
    <row r="174" ht="16.5" customHeight="1"/>
    <row r="175" ht="16.5" customHeight="1"/>
    <row r="176" ht="16.5" customHeight="1"/>
    <row r="177" ht="16.5" customHeight="1"/>
    <row r="178" ht="16.5" customHeight="1"/>
    <row r="179" ht="16.5" customHeight="1"/>
    <row r="180" ht="16.5" customHeight="1"/>
    <row r="181" ht="16.5" customHeight="1"/>
    <row r="182" ht="16.5" customHeight="1"/>
    <row r="183" ht="16.5" customHeight="1"/>
    <row r="184" ht="16.5" customHeight="1"/>
    <row r="185" ht="16.5" customHeight="1"/>
    <row r="186" ht="16.5" customHeight="1"/>
    <row r="187" ht="16.5" customHeight="1"/>
    <row r="188" ht="16.5" customHeight="1"/>
    <row r="189" ht="16.5" customHeight="1"/>
    <row r="190" ht="16.5" customHeight="1"/>
    <row r="191" ht="16.5" customHeight="1"/>
    <row r="192" ht="16.5" customHeight="1"/>
    <row r="193" ht="16.5" customHeight="1"/>
    <row r="194" ht="16.5" customHeight="1"/>
    <row r="195" ht="16.5" customHeight="1"/>
    <row r="196" ht="16.5" customHeight="1"/>
    <row r="197" ht="16.5" customHeight="1"/>
    <row r="198" ht="16.5" customHeight="1"/>
    <row r="199" ht="16.5" customHeight="1"/>
    <row r="200" ht="16.5" customHeight="1"/>
    <row r="201" ht="16.5" customHeight="1"/>
    <row r="202" ht="16.5" customHeight="1"/>
    <row r="203" ht="16.5" customHeight="1"/>
    <row r="204" ht="16.5" customHeight="1"/>
    <row r="205" ht="16.5" customHeight="1"/>
    <row r="206" ht="16.5" customHeight="1"/>
    <row r="207" ht="16.5" customHeight="1"/>
    <row r="208" ht="16.5" customHeight="1"/>
    <row r="209" ht="16.5" customHeight="1"/>
    <row r="210" ht="16.5" customHeight="1"/>
    <row r="211" ht="16.5" customHeight="1"/>
    <row r="212" ht="16.5" customHeight="1"/>
    <row r="213" ht="16.5" customHeight="1"/>
    <row r="214" ht="16.5" customHeight="1"/>
    <row r="215" ht="16.5" customHeight="1"/>
    <row r="216" ht="16.5" customHeight="1"/>
    <row r="217" ht="16.5" customHeight="1"/>
    <row r="218" ht="16.5" customHeight="1"/>
    <row r="219" ht="16.5" customHeight="1"/>
    <row r="220" ht="16.5" customHeight="1"/>
    <row r="221" ht="16.5" customHeight="1"/>
    <row r="222" ht="16.5" customHeight="1"/>
    <row r="223" ht="16.5" customHeight="1"/>
    <row r="224" ht="16.5" customHeight="1"/>
    <row r="225" ht="16.5" customHeight="1"/>
    <row r="226" ht="16.5" customHeight="1"/>
    <row r="227" ht="16.5" customHeight="1"/>
    <row r="228" ht="16.5" customHeight="1"/>
    <row r="229" ht="16.5" customHeight="1"/>
    <row r="230" ht="16.5" customHeight="1"/>
    <row r="231" ht="16.5" customHeight="1"/>
    <row r="232" ht="16.5" customHeight="1"/>
    <row r="233" ht="16.5" customHeight="1"/>
    <row r="234" ht="16.5" customHeight="1"/>
    <row r="235" ht="16.5" customHeight="1"/>
    <row r="236" ht="16.5" customHeight="1"/>
    <row r="237" ht="16.5" customHeight="1"/>
    <row r="238" ht="16.5" customHeight="1"/>
    <row r="239" ht="16.5" customHeight="1"/>
    <row r="240" ht="16.5" customHeight="1"/>
    <row r="241" ht="16.5" customHeight="1"/>
    <row r="242" ht="16.5" customHeight="1"/>
    <row r="243" ht="16.5" customHeight="1"/>
    <row r="244" ht="16.5" customHeight="1"/>
    <row r="245" ht="16.5" customHeight="1"/>
    <row r="246" ht="16.5" customHeight="1"/>
    <row r="247" ht="16.5" customHeight="1"/>
    <row r="248" ht="16.5" customHeight="1"/>
    <row r="249" ht="16.5" customHeight="1"/>
    <row r="250" ht="16.5" customHeight="1"/>
    <row r="251" ht="16.5" customHeight="1"/>
    <row r="252" ht="16.5" customHeight="1"/>
    <row r="253" ht="16.5" customHeight="1"/>
    <row r="254" ht="16.5" customHeight="1"/>
    <row r="255" ht="16.5" customHeight="1"/>
    <row r="256" ht="16.5" customHeight="1"/>
    <row r="257" ht="16.5" customHeight="1"/>
    <row r="258" ht="16.5" customHeight="1"/>
    <row r="259" ht="16.5" customHeight="1"/>
    <row r="260" ht="16.5" customHeight="1"/>
    <row r="261" ht="16.5" customHeight="1"/>
    <row r="262" ht="16.5" customHeight="1"/>
    <row r="263" ht="16.5" customHeight="1"/>
    <row r="264" ht="16.5" customHeight="1"/>
    <row r="265" ht="16.5" customHeight="1"/>
    <row r="266" ht="16.5" customHeight="1"/>
    <row r="267" ht="16.5" customHeight="1"/>
    <row r="268" ht="16.5" customHeight="1"/>
    <row r="269" ht="16.5" customHeight="1"/>
    <row r="270" ht="16.5" customHeight="1"/>
    <row r="271" ht="16.5" customHeight="1"/>
    <row r="272" ht="16.5" customHeight="1"/>
    <row r="273" ht="16.5" customHeight="1"/>
    <row r="274" ht="16.5" customHeight="1"/>
    <row r="275" ht="16.5" customHeight="1"/>
    <row r="276" ht="16.5" customHeight="1"/>
    <row r="277" ht="16.5" customHeight="1"/>
    <row r="278" ht="16.5" customHeight="1"/>
    <row r="279" ht="16.5" customHeight="1"/>
    <row r="280" ht="16.5" customHeight="1"/>
    <row r="281" ht="16.5" customHeight="1"/>
    <row r="282" ht="16.5" customHeight="1"/>
    <row r="283" ht="16.5" customHeight="1"/>
    <row r="284" ht="16.5" customHeight="1"/>
    <row r="285" ht="16.5" customHeight="1"/>
    <row r="286" ht="16.5" customHeight="1"/>
    <row r="287" ht="16.5" customHeight="1"/>
    <row r="288" ht="16.5" customHeight="1"/>
    <row r="289" ht="16.5" customHeight="1"/>
    <row r="290" ht="16.5" customHeight="1"/>
    <row r="291" ht="16.5" customHeight="1"/>
    <row r="292" ht="16.5" customHeight="1"/>
    <row r="293" ht="16.5" customHeight="1"/>
    <row r="294" ht="16.5" customHeight="1"/>
    <row r="295" ht="16.5" customHeight="1"/>
    <row r="296" ht="16.5" customHeight="1"/>
    <row r="297" ht="16.5" customHeight="1"/>
    <row r="298" ht="16.5" customHeight="1"/>
    <row r="299" ht="16.5" customHeight="1"/>
    <row r="300" ht="16.5" customHeight="1"/>
    <row r="301" ht="16.5" customHeight="1"/>
    <row r="302" ht="16.5" customHeight="1"/>
    <row r="303" ht="16.5" customHeight="1"/>
    <row r="304" ht="16.5" customHeight="1"/>
    <row r="305" ht="16.5" customHeight="1"/>
    <row r="306" ht="16.5" customHeight="1"/>
    <row r="307" ht="16.5" customHeight="1"/>
    <row r="308" ht="16.5" customHeight="1"/>
    <row r="309" ht="16.5" customHeight="1"/>
    <row r="310" ht="16.5" customHeight="1"/>
    <row r="311" ht="16.5" customHeight="1"/>
    <row r="312" ht="16.5" customHeight="1"/>
    <row r="313" ht="16.5" customHeight="1"/>
    <row r="314" ht="16.5" customHeight="1"/>
    <row r="315" ht="16.5" customHeight="1"/>
    <row r="316" ht="16.5" customHeight="1"/>
    <row r="317" ht="16.5" customHeight="1"/>
    <row r="318" ht="16.5" customHeight="1"/>
    <row r="319" ht="16.5" customHeight="1"/>
    <row r="320" ht="16.5" customHeight="1"/>
    <row r="321" ht="16.5" customHeight="1"/>
    <row r="322" ht="16.5" customHeight="1"/>
    <row r="323" ht="16.5" customHeight="1"/>
    <row r="324" ht="16.5" customHeight="1"/>
    <row r="325" ht="16.5" customHeight="1"/>
    <row r="326" ht="16.5" customHeight="1"/>
    <row r="327" ht="16.5" customHeight="1"/>
    <row r="328" ht="16.5" customHeight="1"/>
    <row r="329" ht="16.5" customHeight="1"/>
    <row r="330" ht="16.5" customHeight="1"/>
    <row r="331" ht="16.5" customHeight="1"/>
    <row r="332" ht="16.5" customHeight="1"/>
    <row r="333" ht="16.5" customHeight="1"/>
    <row r="334" ht="16.5" customHeight="1"/>
    <row r="335" ht="16.5" customHeight="1"/>
    <row r="336" ht="16.5" customHeight="1"/>
    <row r="337" ht="16.5" customHeight="1"/>
    <row r="338" ht="16.5" customHeight="1"/>
    <row r="339" ht="16.5" customHeight="1"/>
    <row r="340" ht="16.5" customHeight="1"/>
    <row r="341" ht="16.5" customHeight="1"/>
    <row r="342" ht="16.5" customHeight="1"/>
    <row r="343" ht="16.5" customHeight="1"/>
    <row r="344" ht="16.5" customHeight="1"/>
    <row r="345" ht="16.5" customHeight="1"/>
    <row r="346" ht="16.5" customHeight="1"/>
    <row r="347" ht="16.5" customHeight="1"/>
    <row r="348" ht="16.5" customHeight="1"/>
    <row r="349" ht="16.5" customHeight="1"/>
    <row r="350" ht="16.5" customHeight="1"/>
    <row r="351" ht="16.5" customHeight="1"/>
    <row r="352" ht="16.5" customHeight="1"/>
    <row r="353" ht="16.5" customHeight="1"/>
    <row r="354" ht="16.5" customHeight="1"/>
    <row r="355" ht="16.5" customHeight="1"/>
    <row r="356" ht="16.5" customHeight="1"/>
    <row r="357" ht="16.5" customHeight="1"/>
    <row r="358" ht="16.5" customHeight="1"/>
    <row r="359" ht="16.5" customHeight="1"/>
    <row r="360" ht="16.5" customHeight="1"/>
    <row r="361" ht="16.5" customHeight="1"/>
    <row r="362" ht="16.5" customHeight="1"/>
    <row r="363" ht="16.5" customHeight="1"/>
    <row r="364" ht="16.5" customHeight="1"/>
    <row r="365" ht="16.5" customHeight="1"/>
    <row r="366" ht="16.5" customHeight="1"/>
    <row r="367" ht="16.5" customHeight="1"/>
    <row r="368" ht="16.5" customHeight="1"/>
    <row r="369" ht="16.5" customHeight="1"/>
    <row r="370" ht="16.5" customHeight="1"/>
    <row r="371" ht="16.5" customHeight="1"/>
    <row r="372" ht="16.5" customHeight="1"/>
    <row r="373" ht="16.5" customHeight="1"/>
    <row r="374" ht="16.5" customHeight="1"/>
    <row r="375" ht="16.5" customHeight="1"/>
    <row r="376" ht="16.5" customHeight="1"/>
    <row r="377" ht="16.5" customHeight="1"/>
    <row r="378" ht="16.5" customHeight="1"/>
    <row r="379" ht="16.5" customHeight="1"/>
    <row r="380" ht="16.5" customHeight="1"/>
    <row r="381" ht="16.5" customHeight="1"/>
    <row r="382" ht="16.5" customHeight="1"/>
    <row r="383" ht="16.5" customHeight="1"/>
    <row r="384" ht="16.5" customHeight="1"/>
    <row r="385" ht="16.5" customHeight="1"/>
    <row r="386" ht="16.5" customHeight="1"/>
    <row r="387" ht="16.5" customHeight="1"/>
    <row r="388" ht="16.5" customHeight="1"/>
    <row r="389" ht="16.5" customHeight="1"/>
    <row r="390" ht="16.5" customHeight="1"/>
    <row r="391" ht="16.5" customHeight="1"/>
    <row r="392" ht="16.5" customHeight="1"/>
    <row r="393" ht="16.5" customHeight="1"/>
    <row r="394" ht="16.5" customHeight="1"/>
    <row r="395" ht="16.5" customHeight="1"/>
    <row r="396" ht="16.5" customHeight="1"/>
    <row r="397" ht="16.5" customHeight="1"/>
    <row r="398" ht="16.5" customHeight="1"/>
    <row r="399" ht="16.5" customHeight="1"/>
    <row r="400" ht="16.5" customHeight="1"/>
    <row r="401" ht="16.5" customHeight="1"/>
    <row r="402" ht="16.5" customHeight="1"/>
    <row r="403" ht="16.5" customHeight="1"/>
    <row r="404" ht="16.5" customHeight="1"/>
    <row r="405" ht="16.5" customHeight="1"/>
    <row r="406" ht="16.5" customHeight="1"/>
    <row r="407" ht="16.5" customHeight="1"/>
    <row r="408" ht="16.5" customHeight="1"/>
    <row r="409" ht="16.5" customHeight="1"/>
    <row r="410" ht="16.5" customHeight="1"/>
    <row r="411" ht="16.5" customHeight="1"/>
    <row r="412" ht="16.5" customHeight="1"/>
    <row r="413" ht="16.5" customHeight="1"/>
    <row r="414" ht="16.5" customHeight="1"/>
    <row r="415" ht="16.5" customHeight="1"/>
    <row r="416" ht="16.5" customHeight="1"/>
    <row r="417" ht="16.5" customHeight="1"/>
    <row r="418" ht="16.5" customHeight="1"/>
    <row r="419" ht="16.5" customHeight="1"/>
    <row r="420" ht="16.5" customHeight="1"/>
    <row r="421" ht="16.5" customHeight="1"/>
    <row r="422" ht="16.5" customHeight="1"/>
    <row r="423" ht="16.5" customHeight="1"/>
    <row r="424" ht="16.5" customHeight="1"/>
    <row r="425" ht="16.5" customHeight="1"/>
    <row r="426" ht="16.5" customHeight="1"/>
    <row r="427" ht="16.5" customHeight="1"/>
    <row r="428" ht="16.5" customHeight="1"/>
    <row r="429" ht="16.5" customHeight="1"/>
    <row r="430" ht="16.5" customHeight="1"/>
    <row r="431" ht="16.5" customHeight="1"/>
    <row r="432" ht="16.5" customHeight="1"/>
    <row r="433" ht="16.5" customHeight="1"/>
    <row r="434" ht="16.5" customHeight="1"/>
    <row r="435" ht="16.5" customHeight="1"/>
    <row r="436" ht="16.5" customHeight="1"/>
    <row r="437" ht="16.5" customHeight="1"/>
    <row r="438" ht="16.5" customHeight="1"/>
    <row r="439" ht="16.5" customHeight="1"/>
    <row r="440" ht="16.5" customHeight="1"/>
    <row r="441" ht="16.5" customHeight="1"/>
    <row r="442" ht="16.5" customHeight="1"/>
    <row r="443" ht="16.5" customHeight="1"/>
    <row r="444" ht="16.5" customHeight="1"/>
    <row r="445" ht="16.5" customHeight="1"/>
    <row r="446" ht="16.5" customHeight="1"/>
    <row r="447" ht="16.5" customHeight="1"/>
    <row r="448" ht="16.5" customHeight="1"/>
    <row r="449" ht="16.5" customHeight="1"/>
    <row r="450" ht="16.5" customHeight="1"/>
    <row r="451" ht="16.5" customHeight="1"/>
    <row r="452" ht="16.5" customHeight="1"/>
    <row r="453" ht="16.5" customHeight="1"/>
    <row r="454" ht="16.5" customHeight="1"/>
    <row r="455" ht="16.5" customHeight="1"/>
    <row r="456" ht="16.5" customHeight="1"/>
    <row r="457" ht="16.5" customHeight="1"/>
    <row r="458" ht="16.5" customHeight="1"/>
    <row r="459" ht="16.5" customHeight="1"/>
    <row r="460" ht="16.5" customHeight="1"/>
    <row r="461" ht="16.5" customHeight="1"/>
    <row r="462" ht="16.5" customHeight="1"/>
    <row r="463" ht="16.5" customHeight="1"/>
    <row r="464" ht="16.5" customHeight="1"/>
    <row r="465" ht="16.5" customHeight="1"/>
    <row r="466" ht="16.5" customHeight="1"/>
    <row r="467" ht="16.5" customHeight="1"/>
    <row r="468" ht="16.5" customHeight="1"/>
    <row r="469" ht="16.5" customHeight="1"/>
    <row r="470" ht="16.5" customHeight="1"/>
    <row r="471" ht="16.5" customHeight="1"/>
    <row r="472" ht="16.5" customHeight="1"/>
    <row r="473" ht="16.5" customHeight="1"/>
    <row r="474" ht="16.5" customHeight="1"/>
    <row r="475" ht="16.5" customHeight="1"/>
    <row r="476" ht="16.5" customHeight="1"/>
    <row r="477" ht="16.5" customHeight="1"/>
    <row r="478" ht="16.5" customHeight="1"/>
    <row r="479" ht="16.5" customHeight="1"/>
    <row r="480" ht="16.5" customHeight="1"/>
    <row r="481" ht="16.5" customHeight="1"/>
    <row r="482" ht="16.5" customHeight="1"/>
    <row r="483" ht="16.5" customHeight="1"/>
    <row r="484" ht="16.5" customHeight="1"/>
    <row r="485" ht="16.5" customHeight="1"/>
    <row r="486" ht="16.5" customHeight="1"/>
    <row r="487" ht="16.5" customHeight="1"/>
    <row r="488" ht="16.5" customHeight="1"/>
    <row r="489" ht="16.5" customHeight="1"/>
    <row r="490" ht="16.5" customHeight="1"/>
    <row r="491" ht="16.5" customHeight="1"/>
    <row r="492" ht="16.5" customHeight="1"/>
    <row r="493" ht="16.5" customHeight="1"/>
    <row r="494" ht="16.5" customHeight="1"/>
    <row r="495" ht="16.5" customHeight="1"/>
    <row r="496" ht="16.5" customHeight="1"/>
    <row r="497" ht="16.5" customHeight="1"/>
    <row r="498" ht="16.5" customHeight="1"/>
    <row r="499" ht="16.5" customHeight="1"/>
    <row r="500" ht="16.5" customHeight="1"/>
    <row r="501" ht="16.5" customHeight="1"/>
    <row r="502" ht="16.5" customHeight="1"/>
    <row r="503" ht="16.5" customHeight="1"/>
    <row r="504" ht="16.5" customHeight="1"/>
    <row r="505" ht="16.5" customHeight="1"/>
    <row r="506" ht="16.5" customHeight="1"/>
    <row r="507" ht="16.5" customHeight="1"/>
    <row r="508" ht="16.5" customHeight="1"/>
    <row r="509" ht="16.5" customHeight="1"/>
    <row r="510" ht="16.5" customHeight="1"/>
    <row r="511" ht="16.5" customHeight="1"/>
    <row r="512" ht="16.5" customHeight="1"/>
    <row r="513" ht="16.5" customHeight="1"/>
    <row r="514" ht="16.5" customHeight="1"/>
    <row r="515" ht="16.5" customHeight="1"/>
    <row r="516" ht="16.5" customHeight="1"/>
    <row r="517" ht="16.5" customHeight="1"/>
    <row r="518" ht="16.5" customHeight="1"/>
    <row r="519" ht="16.5" customHeight="1"/>
    <row r="520" ht="16.5" customHeight="1"/>
    <row r="521" ht="16.5" customHeight="1"/>
    <row r="522" ht="16.5" customHeight="1"/>
    <row r="523" ht="16.5" customHeight="1"/>
    <row r="524" ht="16.5" customHeight="1"/>
    <row r="525" ht="16.5" customHeight="1"/>
    <row r="526" ht="16.5" customHeight="1"/>
    <row r="527" ht="16.5" customHeight="1"/>
    <row r="528" ht="16.5" customHeight="1"/>
    <row r="529" ht="16.5" customHeight="1"/>
    <row r="530" ht="16.5" customHeight="1"/>
    <row r="531" ht="16.5" customHeight="1"/>
    <row r="532" ht="16.5" customHeight="1"/>
    <row r="533" ht="16.5" customHeight="1"/>
    <row r="534" ht="16.5" customHeight="1"/>
    <row r="535" ht="16.5" customHeight="1"/>
    <row r="536" ht="16.5" customHeight="1"/>
    <row r="537" ht="16.5" customHeight="1"/>
    <row r="538" ht="16.5" customHeight="1"/>
    <row r="539" ht="16.5" customHeight="1"/>
    <row r="540" ht="16.5" customHeight="1"/>
    <row r="541" ht="16.5" customHeight="1"/>
    <row r="542" ht="16.5" customHeight="1"/>
    <row r="543" ht="16.5" customHeight="1"/>
    <row r="544" ht="16.5" customHeight="1"/>
    <row r="545" ht="16.5" customHeight="1"/>
    <row r="546" ht="16.5" customHeight="1"/>
    <row r="547" ht="16.5" customHeight="1"/>
    <row r="548" ht="16.5" customHeight="1"/>
    <row r="549" ht="16.5" customHeight="1"/>
    <row r="550" ht="16.5" customHeight="1"/>
    <row r="551" ht="16.5" customHeight="1"/>
    <row r="552" ht="16.5" customHeight="1"/>
    <row r="553" ht="16.5" customHeight="1"/>
    <row r="554" ht="16.5" customHeight="1"/>
    <row r="555" ht="16.5" customHeight="1"/>
    <row r="556" ht="16.5" customHeight="1"/>
    <row r="557" ht="16.5" customHeight="1"/>
    <row r="558" ht="16.5" customHeight="1"/>
    <row r="559" ht="16.5" customHeight="1"/>
    <row r="560" ht="16.5" customHeight="1"/>
    <row r="561" ht="16.5" customHeight="1"/>
    <row r="562" ht="16.5" customHeight="1"/>
    <row r="563" ht="16.5" customHeight="1"/>
    <row r="564" ht="16.5" customHeight="1"/>
    <row r="565" ht="16.5" customHeight="1"/>
    <row r="566" ht="16.5" customHeight="1"/>
    <row r="567" ht="16.5" customHeight="1"/>
    <row r="568" ht="16.5" customHeight="1"/>
    <row r="569" ht="16.5" customHeight="1"/>
    <row r="570" ht="16.5" customHeight="1"/>
    <row r="571" ht="16.5" customHeight="1"/>
    <row r="572" ht="16.5" customHeight="1"/>
    <row r="573" ht="16.5" customHeight="1"/>
    <row r="574" ht="16.5" customHeight="1"/>
    <row r="575" ht="16.5" customHeight="1"/>
    <row r="576" ht="16.5" customHeight="1"/>
    <row r="577" ht="16.5" customHeight="1"/>
    <row r="578" ht="16.5" customHeight="1"/>
    <row r="579" ht="16.5" customHeight="1"/>
    <row r="580" ht="16.5" customHeight="1"/>
    <row r="581" ht="16.5" customHeight="1"/>
    <row r="582" ht="16.5" customHeight="1"/>
    <row r="583" ht="16.5" customHeight="1"/>
    <row r="584" ht="16.5" customHeight="1"/>
    <row r="585" ht="16.5" customHeight="1"/>
    <row r="586" ht="16.5" customHeight="1"/>
    <row r="587" ht="16.5" customHeight="1"/>
    <row r="588" ht="16.5" customHeight="1"/>
    <row r="589" ht="16.5" customHeight="1"/>
    <row r="590" ht="16.5" customHeight="1"/>
    <row r="591" ht="16.5" customHeight="1"/>
    <row r="592" ht="16.5" customHeight="1"/>
    <row r="593" ht="16.5" customHeight="1"/>
    <row r="594" ht="16.5" customHeight="1"/>
    <row r="595" ht="16.5" customHeight="1"/>
    <row r="596" ht="16.5" customHeight="1"/>
    <row r="597" ht="16.5" customHeight="1"/>
    <row r="598" ht="16.5" customHeight="1"/>
    <row r="599" ht="16.5" customHeight="1"/>
    <row r="600" ht="16.5" customHeight="1"/>
    <row r="601" ht="16.5" customHeight="1"/>
    <row r="602" ht="16.5" customHeight="1"/>
    <row r="603" ht="16.5" customHeight="1"/>
    <row r="604" ht="16.5" customHeight="1"/>
    <row r="605" ht="16.5" customHeight="1"/>
    <row r="606" ht="16.5" customHeight="1"/>
    <row r="607" ht="16.5" customHeight="1"/>
    <row r="608" ht="16.5" customHeight="1"/>
    <row r="609" ht="16.5" customHeight="1"/>
    <row r="610" ht="16.5" customHeight="1"/>
    <row r="611" ht="16.5" customHeight="1"/>
    <row r="612" ht="16.5" customHeight="1"/>
    <row r="613" ht="16.5" customHeight="1"/>
    <row r="614" ht="16.5" customHeight="1"/>
    <row r="615" ht="16.5" customHeight="1"/>
    <row r="616" ht="16.5" customHeight="1"/>
    <row r="617" ht="16.5" customHeight="1"/>
    <row r="618" ht="16.5" customHeight="1"/>
    <row r="619" ht="16.5" customHeight="1"/>
    <row r="620" ht="16.5" customHeight="1"/>
    <row r="621" ht="16.5" customHeight="1"/>
    <row r="622" ht="16.5" customHeight="1"/>
    <row r="623" ht="16.5" customHeight="1"/>
    <row r="624" ht="16.5" customHeight="1"/>
    <row r="625" ht="16.5" customHeight="1"/>
    <row r="626" ht="16.5" customHeight="1"/>
    <row r="627" ht="16.5" customHeight="1"/>
    <row r="628" ht="16.5" customHeight="1"/>
    <row r="629" ht="16.5" customHeight="1"/>
    <row r="630" ht="16.5" customHeight="1"/>
    <row r="631" ht="16.5" customHeight="1"/>
    <row r="632" ht="16.5" customHeight="1"/>
    <row r="633" ht="16.5" customHeight="1"/>
    <row r="634" ht="16.5" customHeight="1"/>
    <row r="635" ht="16.5" customHeight="1"/>
    <row r="636" ht="16.5" customHeight="1"/>
    <row r="637" ht="16.5" customHeight="1"/>
    <row r="638" ht="16.5" customHeight="1"/>
    <row r="639" ht="16.5" customHeight="1"/>
    <row r="640" ht="16.5" customHeight="1"/>
    <row r="641" ht="16.5" customHeight="1"/>
    <row r="642" ht="16.5" customHeight="1"/>
    <row r="643" ht="16.5" customHeight="1"/>
    <row r="644" ht="16.5" customHeight="1"/>
    <row r="645" ht="16.5" customHeight="1"/>
    <row r="646" ht="16.5" customHeight="1"/>
    <row r="647" ht="16.5" customHeight="1"/>
    <row r="648" ht="16.5" customHeight="1"/>
    <row r="649" ht="16.5" customHeight="1"/>
    <row r="650" ht="16.5" customHeight="1"/>
    <row r="651" ht="16.5" customHeight="1"/>
    <row r="652" ht="16.5" customHeight="1"/>
    <row r="653" ht="16.5" customHeight="1"/>
    <row r="654" ht="16.5" customHeight="1"/>
    <row r="655" ht="16.5" customHeight="1"/>
    <row r="656" ht="16.5" customHeight="1"/>
    <row r="657" ht="16.5" customHeight="1"/>
    <row r="658" ht="16.5" customHeight="1"/>
    <row r="659" ht="16.5" customHeight="1"/>
    <row r="660" ht="16.5" customHeight="1"/>
    <row r="661" ht="16.5" customHeight="1"/>
    <row r="662" ht="16.5" customHeight="1"/>
    <row r="663" ht="16.5" customHeight="1"/>
    <row r="664" ht="16.5" customHeight="1"/>
    <row r="665" ht="16.5" customHeight="1"/>
    <row r="666" ht="16.5" customHeight="1"/>
    <row r="667" ht="16.5" customHeight="1"/>
    <row r="668" ht="16.5" customHeight="1"/>
    <row r="669" ht="16.5" customHeight="1"/>
    <row r="670" ht="16.5" customHeight="1"/>
    <row r="671" ht="16.5" customHeight="1"/>
    <row r="672" ht="16.5" customHeight="1"/>
    <row r="673" ht="16.5" customHeight="1"/>
    <row r="674" ht="16.5" customHeight="1"/>
    <row r="675" ht="16.5" customHeight="1"/>
    <row r="676" ht="16.5" customHeight="1"/>
    <row r="677" ht="16.5" customHeight="1"/>
    <row r="678" ht="16.5" customHeight="1"/>
    <row r="679" ht="16.5" customHeight="1"/>
    <row r="680" ht="16.5" customHeight="1"/>
    <row r="681" ht="16.5" customHeight="1"/>
    <row r="682" ht="16.5" customHeight="1"/>
    <row r="683" ht="16.5" customHeight="1"/>
    <row r="684" ht="16.5" customHeight="1"/>
    <row r="685" ht="16.5" customHeight="1"/>
    <row r="686" ht="16.5" customHeight="1"/>
    <row r="687" ht="16.5" customHeight="1"/>
    <row r="688" ht="16.5" customHeight="1"/>
    <row r="689" ht="16.5" customHeight="1"/>
    <row r="690" ht="16.5" customHeight="1"/>
    <row r="691" ht="16.5" customHeight="1"/>
    <row r="692" ht="16.5" customHeight="1"/>
    <row r="693" ht="16.5" customHeight="1"/>
    <row r="694" ht="16.5" customHeight="1"/>
    <row r="695" ht="16.5" customHeight="1"/>
    <row r="696" ht="16.5" customHeight="1"/>
    <row r="697" ht="16.5" customHeight="1"/>
    <row r="698" ht="16.5" customHeight="1"/>
    <row r="699" ht="16.5" customHeight="1"/>
    <row r="700" ht="16.5" customHeight="1"/>
    <row r="701" ht="16.5" customHeight="1"/>
    <row r="702" ht="16.5" customHeight="1"/>
    <row r="703" ht="16.5" customHeight="1"/>
    <row r="704" ht="16.5" customHeight="1"/>
    <row r="705" ht="16.5" customHeight="1"/>
    <row r="706" ht="16.5" customHeight="1"/>
    <row r="707" ht="16.5" customHeight="1"/>
    <row r="708" ht="16.5" customHeight="1"/>
    <row r="709" ht="16.5" customHeight="1"/>
    <row r="710" ht="16.5" customHeight="1"/>
    <row r="711" ht="16.5" customHeight="1"/>
    <row r="712" ht="16.5" customHeight="1"/>
    <row r="713" ht="16.5" customHeight="1"/>
    <row r="714" ht="16.5" customHeight="1"/>
    <row r="715" ht="16.5" customHeight="1"/>
    <row r="716" ht="16.5" customHeight="1"/>
    <row r="717" ht="16.5" customHeight="1"/>
    <row r="718" ht="16.5" customHeight="1"/>
    <row r="719" ht="16.5" customHeight="1"/>
    <row r="720" ht="16.5" customHeight="1"/>
    <row r="721" ht="16.5" customHeight="1"/>
    <row r="722" ht="16.5" customHeight="1"/>
    <row r="723" ht="16.5" customHeight="1"/>
    <row r="724" ht="16.5" customHeight="1"/>
    <row r="725" ht="16.5" customHeight="1"/>
    <row r="726" ht="16.5" customHeight="1"/>
    <row r="727" ht="16.5" customHeight="1"/>
    <row r="728" ht="16.5" customHeight="1"/>
    <row r="729" ht="16.5" customHeight="1"/>
    <row r="730" ht="16.5" customHeight="1"/>
    <row r="731" ht="16.5" customHeight="1"/>
    <row r="732" ht="16.5" customHeight="1"/>
    <row r="733" ht="16.5" customHeight="1"/>
    <row r="734" ht="16.5" customHeight="1"/>
    <row r="735" ht="16.5" customHeight="1"/>
    <row r="736" ht="16.5" customHeight="1"/>
    <row r="737" ht="16.5" customHeight="1"/>
    <row r="738" ht="16.5" customHeight="1"/>
    <row r="739" ht="16.5" customHeight="1"/>
    <row r="740" ht="16.5" customHeight="1"/>
    <row r="741" ht="16.5" customHeight="1"/>
    <row r="742" ht="16.5" customHeight="1"/>
    <row r="743" ht="16.5" customHeight="1"/>
    <row r="744" ht="16.5" customHeight="1"/>
    <row r="745" ht="16.5" customHeight="1"/>
    <row r="746" ht="16.5" customHeight="1"/>
    <row r="747" ht="16.5" customHeight="1"/>
    <row r="748" ht="16.5" customHeight="1"/>
    <row r="749" ht="16.5" customHeight="1"/>
    <row r="750" ht="16.5" customHeight="1"/>
    <row r="751" ht="16.5" customHeight="1"/>
    <row r="752" ht="16.5" customHeight="1"/>
    <row r="753" ht="16.5" customHeight="1"/>
    <row r="754" ht="16.5" customHeight="1"/>
    <row r="755" ht="16.5" customHeight="1"/>
    <row r="756" ht="16.5" customHeight="1"/>
    <row r="757" ht="16.5" customHeight="1"/>
    <row r="758" ht="16.5" customHeight="1"/>
    <row r="759" ht="16.5" customHeight="1"/>
    <row r="760" ht="16.5" customHeight="1"/>
    <row r="761" ht="16.5" customHeight="1"/>
    <row r="762" ht="16.5" customHeight="1"/>
    <row r="763" ht="16.5" customHeight="1"/>
    <row r="764" ht="16.5" customHeight="1"/>
    <row r="765" ht="16.5" customHeight="1"/>
    <row r="766" ht="16.5" customHeight="1"/>
    <row r="767" ht="16.5" customHeight="1"/>
    <row r="768" ht="16.5" customHeight="1"/>
    <row r="769" ht="16.5" customHeight="1"/>
    <row r="770" ht="16.5" customHeight="1"/>
    <row r="771" ht="16.5" customHeight="1"/>
    <row r="772" ht="16.5" customHeight="1"/>
    <row r="773" ht="16.5" customHeight="1"/>
    <row r="774" ht="16.5" customHeight="1"/>
    <row r="775" ht="16.5" customHeight="1"/>
    <row r="776" ht="16.5" customHeight="1"/>
    <row r="777" ht="16.5" customHeight="1"/>
    <row r="778" ht="16.5" customHeight="1"/>
    <row r="779" ht="16.5" customHeight="1"/>
    <row r="780" ht="16.5" customHeight="1"/>
    <row r="781" ht="16.5" customHeight="1"/>
    <row r="782" ht="16.5" customHeight="1"/>
    <row r="783" ht="16.5" customHeight="1"/>
    <row r="784" ht="16.5" customHeight="1"/>
    <row r="785" ht="16.5" customHeight="1"/>
    <row r="786" ht="16.5" customHeight="1"/>
    <row r="787" ht="16.5" customHeight="1"/>
    <row r="788" ht="16.5" customHeight="1"/>
    <row r="789" ht="16.5" customHeight="1"/>
    <row r="790" ht="16.5" customHeight="1"/>
    <row r="791" ht="16.5" customHeight="1"/>
    <row r="792" ht="16.5" customHeight="1"/>
    <row r="793" ht="16.5" customHeight="1"/>
    <row r="794" ht="16.5" customHeight="1"/>
    <row r="795" ht="16.5" customHeight="1"/>
    <row r="796" ht="16.5" customHeight="1"/>
    <row r="797" ht="16.5" customHeight="1"/>
    <row r="798" ht="16.5" customHeight="1"/>
    <row r="799" ht="16.5" customHeight="1"/>
    <row r="800" ht="16.5" customHeight="1"/>
    <row r="801" ht="16.5" customHeight="1"/>
    <row r="802" ht="16.5" customHeight="1"/>
    <row r="803" ht="16.5" customHeight="1"/>
    <row r="804" ht="16.5" customHeight="1"/>
    <row r="805" ht="16.5" customHeight="1"/>
    <row r="806" ht="16.5" customHeight="1"/>
    <row r="807" ht="16.5" customHeight="1"/>
    <row r="808" ht="16.5" customHeight="1"/>
    <row r="809" ht="16.5" customHeight="1"/>
    <row r="810" ht="16.5" customHeight="1"/>
    <row r="811" ht="16.5" customHeight="1"/>
    <row r="812" ht="16.5" customHeight="1"/>
    <row r="813" ht="16.5" customHeight="1"/>
    <row r="814" ht="16.5" customHeight="1"/>
    <row r="815" ht="16.5" customHeight="1"/>
    <row r="816" ht="16.5" customHeight="1"/>
    <row r="817" ht="16.5" customHeight="1"/>
    <row r="818" ht="16.5" customHeight="1"/>
    <row r="819" ht="16.5" customHeight="1"/>
    <row r="820" ht="16.5" customHeight="1"/>
    <row r="821" ht="16.5" customHeight="1"/>
    <row r="822" ht="16.5" customHeight="1"/>
    <row r="823" ht="16.5" customHeight="1"/>
    <row r="824" ht="16.5" customHeight="1"/>
    <row r="825" ht="16.5" customHeight="1"/>
    <row r="826" ht="16.5" customHeight="1"/>
    <row r="827" ht="16.5" customHeight="1"/>
    <row r="828" ht="16.5" customHeight="1"/>
    <row r="829" ht="16.5" customHeight="1"/>
    <row r="830" ht="16.5" customHeight="1"/>
    <row r="831" ht="16.5" customHeight="1"/>
    <row r="832" ht="16.5" customHeight="1"/>
    <row r="833" ht="16.5" customHeight="1"/>
    <row r="834" ht="16.5" customHeight="1"/>
    <row r="835" ht="16.5" customHeight="1"/>
    <row r="836" ht="16.5" customHeight="1"/>
    <row r="837" ht="16.5" customHeight="1"/>
    <row r="838" ht="16.5" customHeight="1"/>
    <row r="839" ht="16.5" customHeight="1"/>
    <row r="840" ht="16.5" customHeight="1"/>
    <row r="841" ht="16.5" customHeight="1"/>
    <row r="842" ht="16.5" customHeight="1"/>
    <row r="843" ht="16.5" customHeight="1"/>
    <row r="844" ht="16.5" customHeight="1"/>
    <row r="845" ht="16.5" customHeight="1"/>
    <row r="846" ht="16.5" customHeight="1"/>
    <row r="847" ht="16.5" customHeight="1"/>
    <row r="848" ht="16.5" customHeight="1"/>
    <row r="849" ht="16.5" customHeight="1"/>
    <row r="850" ht="16.5" customHeight="1"/>
    <row r="851" ht="16.5" customHeight="1"/>
    <row r="852" ht="16.5" customHeight="1"/>
    <row r="853" ht="16.5" customHeight="1"/>
    <row r="854" ht="16.5" customHeight="1"/>
    <row r="855" ht="16.5" customHeight="1"/>
    <row r="856" ht="16.5" customHeight="1"/>
    <row r="857" ht="16.5" customHeight="1"/>
    <row r="858" ht="16.5" customHeight="1"/>
    <row r="859" ht="16.5" customHeight="1"/>
    <row r="860" ht="16.5" customHeight="1"/>
    <row r="861" ht="16.5" customHeight="1"/>
    <row r="862" ht="16.5" customHeight="1"/>
    <row r="863" ht="16.5" customHeight="1"/>
    <row r="864" ht="16.5" customHeight="1"/>
    <row r="865" ht="16.5" customHeight="1"/>
    <row r="866" ht="16.5" customHeight="1"/>
    <row r="867" ht="16.5" customHeight="1"/>
    <row r="868" ht="16.5" customHeight="1"/>
    <row r="869" ht="16.5" customHeight="1"/>
    <row r="870" ht="16.5" customHeight="1"/>
    <row r="871" ht="16.5" customHeight="1"/>
    <row r="872" ht="16.5" customHeight="1"/>
    <row r="873" ht="16.5" customHeight="1"/>
    <row r="874" ht="16.5" customHeight="1"/>
    <row r="875" ht="16.5" customHeight="1"/>
    <row r="876" ht="16.5" customHeight="1"/>
    <row r="877" ht="16.5" customHeight="1"/>
    <row r="878" ht="16.5" customHeight="1"/>
    <row r="879" ht="16.5" customHeight="1"/>
    <row r="880" ht="16.5" customHeight="1"/>
    <row r="881" ht="16.5" customHeight="1"/>
    <row r="882" ht="16.5" customHeight="1"/>
    <row r="883" ht="16.5" customHeight="1"/>
    <row r="884" ht="16.5" customHeight="1"/>
    <row r="885" ht="16.5" customHeight="1"/>
    <row r="886" ht="16.5" customHeight="1"/>
    <row r="887" ht="16.5" customHeight="1"/>
    <row r="888" ht="16.5" customHeight="1"/>
    <row r="889" ht="16.5" customHeight="1"/>
    <row r="890" ht="16.5" customHeight="1"/>
    <row r="891" ht="16.5" customHeight="1"/>
    <row r="892" ht="16.5" customHeight="1"/>
    <row r="893" ht="16.5" customHeight="1"/>
    <row r="894" ht="16.5" customHeight="1"/>
    <row r="895" ht="16.5" customHeight="1"/>
    <row r="896" ht="16.5" customHeight="1"/>
    <row r="897" ht="16.5" customHeight="1"/>
    <row r="898" ht="16.5" customHeight="1"/>
    <row r="899" ht="16.5" customHeight="1"/>
    <row r="900" ht="16.5" customHeight="1"/>
    <row r="901" ht="16.5" customHeight="1"/>
    <row r="902" ht="16.5" customHeight="1"/>
    <row r="903" ht="16.5" customHeight="1"/>
    <row r="904" ht="16.5" customHeight="1"/>
    <row r="905" ht="16.5" customHeight="1"/>
    <row r="906" ht="16.5" customHeight="1"/>
    <row r="907" ht="16.5" customHeight="1"/>
    <row r="908" ht="16.5" customHeight="1"/>
    <row r="909" ht="16.5" customHeight="1"/>
    <row r="910" ht="16.5" customHeight="1"/>
    <row r="911" ht="16.5" customHeight="1"/>
    <row r="912" ht="16.5" customHeight="1"/>
    <row r="913" ht="16.5" customHeight="1"/>
    <row r="914" ht="16.5" customHeight="1"/>
    <row r="915" ht="16.5" customHeight="1"/>
    <row r="916" ht="16.5" customHeight="1"/>
    <row r="917" ht="16.5" customHeight="1"/>
    <row r="918" ht="16.5" customHeight="1"/>
    <row r="919" ht="16.5" customHeight="1"/>
    <row r="920" ht="16.5" customHeight="1"/>
    <row r="921" ht="16.5" customHeight="1"/>
    <row r="922" ht="16.5" customHeight="1"/>
    <row r="923" ht="16.5" customHeight="1"/>
    <row r="924" ht="16.5" customHeight="1"/>
    <row r="925" ht="16.5" customHeight="1"/>
    <row r="926" ht="16.5" customHeight="1"/>
    <row r="927" ht="16.5" customHeight="1"/>
    <row r="928" ht="16.5" customHeight="1"/>
    <row r="929" ht="16.5" customHeight="1"/>
    <row r="930" ht="16.5" customHeight="1"/>
    <row r="931" ht="16.5" customHeight="1"/>
    <row r="932" ht="16.5" customHeight="1"/>
    <row r="933" ht="16.5" customHeight="1"/>
    <row r="934" ht="16.5" customHeight="1"/>
    <row r="935" ht="16.5" customHeight="1"/>
    <row r="936" ht="16.5" customHeight="1"/>
    <row r="937" ht="16.5" customHeight="1"/>
    <row r="938" ht="16.5" customHeight="1"/>
    <row r="939" ht="16.5" customHeight="1"/>
    <row r="940" ht="16.5" customHeight="1"/>
    <row r="941" ht="16.5" customHeight="1"/>
    <row r="942" ht="16.5" customHeight="1"/>
    <row r="943" ht="16.5" customHeight="1"/>
    <row r="944" ht="16.5" customHeight="1"/>
    <row r="945" ht="16.5" customHeight="1"/>
    <row r="946" ht="16.5" customHeight="1"/>
    <row r="947" ht="16.5" customHeight="1"/>
    <row r="948" ht="16.5" customHeight="1"/>
    <row r="949" ht="16.5" customHeight="1"/>
    <row r="950" ht="16.5" customHeight="1"/>
    <row r="951" ht="16.5" customHeight="1"/>
    <row r="952" ht="16.5" customHeight="1"/>
    <row r="953" ht="16.5" customHeight="1"/>
    <row r="954" ht="16.5" customHeight="1"/>
    <row r="955" ht="16.5" customHeight="1"/>
    <row r="956" ht="16.5" customHeight="1"/>
    <row r="957" ht="16.5" customHeight="1"/>
    <row r="958" ht="16.5" customHeight="1"/>
    <row r="959" ht="16.5" customHeight="1"/>
    <row r="960" ht="16.5" customHeight="1"/>
    <row r="961" ht="16.5" customHeight="1"/>
    <row r="962" ht="16.5" customHeight="1"/>
    <row r="963" ht="16.5" customHeight="1"/>
    <row r="964" ht="16.5" customHeight="1"/>
    <row r="965" ht="16.5" customHeight="1"/>
    <row r="966" ht="16.5" customHeight="1"/>
    <row r="967" ht="16.5" customHeight="1"/>
    <row r="968" ht="16.5" customHeight="1"/>
    <row r="969" ht="16.5" customHeight="1"/>
    <row r="970" ht="16.5" customHeight="1"/>
    <row r="971" ht="16.5" customHeight="1"/>
    <row r="972" ht="16.5" customHeight="1"/>
    <row r="973" ht="16.5" customHeight="1"/>
    <row r="974" ht="16.5" customHeight="1"/>
    <row r="975" ht="16.5" customHeight="1"/>
    <row r="976" ht="16.5" customHeight="1"/>
    <row r="977" ht="16.5" customHeight="1"/>
    <row r="978" ht="16.5" customHeight="1"/>
    <row r="979" ht="16.5" customHeight="1"/>
    <row r="980" ht="16.5" customHeight="1"/>
    <row r="981" ht="16.5" customHeight="1"/>
    <row r="982" ht="16.5" customHeight="1"/>
    <row r="983" ht="16.5" customHeight="1"/>
    <row r="984" ht="16.5" customHeight="1"/>
    <row r="985" ht="16.5" customHeight="1"/>
    <row r="986" ht="16.5" customHeight="1"/>
    <row r="987" ht="16.5" customHeight="1"/>
    <row r="988" ht="16.5" customHeight="1"/>
    <row r="989" ht="16.5" customHeight="1"/>
    <row r="990" ht="16.5" customHeight="1"/>
    <row r="991" ht="16.5" customHeight="1"/>
    <row r="992" ht="16.5" customHeight="1"/>
    <row r="993" ht="16.5" customHeight="1"/>
    <row r="994" ht="16.5" customHeight="1"/>
    <row r="995" ht="16.5" customHeight="1"/>
    <row r="996" ht="16.5" customHeight="1"/>
    <row r="997" ht="16.5" customHeight="1"/>
    <row r="998" ht="16.5" customHeight="1"/>
    <row r="999" ht="16.5" customHeight="1"/>
  </sheetData>
  <mergeCells count="35">
    <mergeCell ref="C16:D16"/>
    <mergeCell ref="C17:D17"/>
    <mergeCell ref="C18:D18"/>
    <mergeCell ref="C19:D19"/>
    <mergeCell ref="A1:E1"/>
    <mergeCell ref="A4:C4"/>
    <mergeCell ref="A5:C5"/>
    <mergeCell ref="A6:C6"/>
    <mergeCell ref="A7:C7"/>
    <mergeCell ref="C10:D10"/>
    <mergeCell ref="C20:D20"/>
    <mergeCell ref="C21:D21"/>
    <mergeCell ref="A22:A40"/>
    <mergeCell ref="C22:D22"/>
    <mergeCell ref="C23:D23"/>
    <mergeCell ref="C25:D25"/>
    <mergeCell ref="C27:D27"/>
    <mergeCell ref="C28:D28"/>
    <mergeCell ref="C29:D29"/>
    <mergeCell ref="C30:D30"/>
    <mergeCell ref="A11:A21"/>
    <mergeCell ref="C11:D11"/>
    <mergeCell ref="C12:D12"/>
    <mergeCell ref="C13:D13"/>
    <mergeCell ref="C14:D14"/>
    <mergeCell ref="C15:D15"/>
    <mergeCell ref="C40:D40"/>
    <mergeCell ref="A41:B41"/>
    <mergeCell ref="C41:D41"/>
    <mergeCell ref="C31:D31"/>
    <mergeCell ref="C32:D32"/>
    <mergeCell ref="C34:D34"/>
    <mergeCell ref="C35:D35"/>
    <mergeCell ref="C37:D37"/>
    <mergeCell ref="C39:D39"/>
  </mergeCells>
  <phoneticPr fontId="3" type="noConversion"/>
  <pageMargins left="0.7" right="0.7" top="0.75" bottom="0.75" header="0" footer="0"/>
  <pageSetup paperSize="9" scale="88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011"/>
  <sheetViews>
    <sheetView zoomScaleNormal="100" workbookViewId="0">
      <selection activeCell="C35" sqref="C35:D35"/>
    </sheetView>
  </sheetViews>
  <sheetFormatPr defaultColWidth="12.625" defaultRowHeight="15" customHeight="1"/>
  <cols>
    <col min="1" max="1" width="13.625" style="81" customWidth="1"/>
    <col min="2" max="2" width="11.375" style="81" customWidth="1"/>
    <col min="3" max="3" width="15.875" style="81" customWidth="1"/>
    <col min="4" max="4" width="15" style="81" customWidth="1"/>
    <col min="5" max="5" width="13.5" style="81" customWidth="1"/>
    <col min="6" max="26" width="7.625" style="81" customWidth="1"/>
    <col min="27" max="16384" width="12.625" style="81"/>
  </cols>
  <sheetData>
    <row r="1" spans="1:6" ht="16.5" customHeight="1">
      <c r="A1" s="205" t="s">
        <v>182</v>
      </c>
      <c r="B1" s="206"/>
      <c r="C1" s="206"/>
      <c r="D1" s="206"/>
      <c r="E1" s="207"/>
    </row>
    <row r="2" spans="1:6" ht="16.5" customHeight="1">
      <c r="A2" s="82"/>
      <c r="B2" s="83"/>
      <c r="C2" s="82"/>
      <c r="D2" s="82"/>
      <c r="E2" s="82"/>
    </row>
    <row r="3" spans="1:6" ht="16.5" customHeight="1">
      <c r="A3" s="84" t="s">
        <v>0</v>
      </c>
      <c r="B3" s="83"/>
      <c r="C3" s="82"/>
      <c r="D3" s="82"/>
      <c r="E3" s="85" t="s">
        <v>1</v>
      </c>
    </row>
    <row r="4" spans="1:6" ht="16.5" customHeight="1">
      <c r="A4" s="208" t="s">
        <v>2</v>
      </c>
      <c r="B4" s="206"/>
      <c r="C4" s="209"/>
      <c r="D4" s="86" t="s">
        <v>3</v>
      </c>
      <c r="E4" s="87" t="s">
        <v>4</v>
      </c>
    </row>
    <row r="5" spans="1:6" ht="16.5" customHeight="1">
      <c r="A5" s="210" t="s">
        <v>72</v>
      </c>
      <c r="B5" s="211"/>
      <c r="C5" s="212"/>
      <c r="D5" s="88">
        <v>19</v>
      </c>
      <c r="E5" s="89">
        <f>E30</f>
        <v>1457300</v>
      </c>
    </row>
    <row r="6" spans="1:6" ht="16.5" customHeight="1">
      <c r="A6" s="195" t="s">
        <v>5</v>
      </c>
      <c r="B6" s="213"/>
      <c r="C6" s="214"/>
      <c r="D6" s="90">
        <v>22</v>
      </c>
      <c r="E6" s="91">
        <f>E53</f>
        <v>5069525</v>
      </c>
    </row>
    <row r="7" spans="1:6" ht="16.5" customHeight="1">
      <c r="A7" s="193" t="s">
        <v>6</v>
      </c>
      <c r="B7" s="206"/>
      <c r="C7" s="209"/>
      <c r="D7" s="92">
        <f t="shared" ref="D7:E7" si="0">D5+D6</f>
        <v>41</v>
      </c>
      <c r="E7" s="93">
        <f t="shared" si="0"/>
        <v>6526825</v>
      </c>
    </row>
    <row r="8" spans="1:6" ht="16.5" customHeight="1">
      <c r="A8" s="82"/>
      <c r="B8" s="83"/>
      <c r="C8" s="82"/>
      <c r="D8" s="82"/>
      <c r="E8" s="82"/>
    </row>
    <row r="9" spans="1:6" ht="16.5" customHeight="1">
      <c r="A9" s="84" t="s">
        <v>7</v>
      </c>
      <c r="B9" s="83"/>
      <c r="C9" s="82"/>
      <c r="D9" s="82"/>
      <c r="E9" s="82"/>
    </row>
    <row r="10" spans="1:6" ht="16.5" customHeight="1">
      <c r="A10" s="94" t="s">
        <v>8</v>
      </c>
      <c r="B10" s="94" t="s">
        <v>9</v>
      </c>
      <c r="C10" s="208" t="s">
        <v>10</v>
      </c>
      <c r="D10" s="194"/>
      <c r="E10" s="94" t="s">
        <v>11</v>
      </c>
    </row>
    <row r="11" spans="1:6" ht="16.5" customHeight="1">
      <c r="A11" s="204" t="s">
        <v>152</v>
      </c>
      <c r="B11" s="100">
        <v>43221</v>
      </c>
      <c r="C11" s="195" t="s">
        <v>183</v>
      </c>
      <c r="D11" s="196"/>
      <c r="E11" s="96">
        <v>20000</v>
      </c>
      <c r="F11" s="102"/>
    </row>
    <row r="12" spans="1:6" ht="16.5" customHeight="1">
      <c r="A12" s="223"/>
      <c r="B12" s="100">
        <v>43222</v>
      </c>
      <c r="C12" s="111" t="s">
        <v>184</v>
      </c>
      <c r="D12" s="106"/>
      <c r="E12" s="96">
        <v>100000</v>
      </c>
      <c r="F12" s="102"/>
    </row>
    <row r="13" spans="1:6" ht="16.5" customHeight="1">
      <c r="A13" s="198"/>
      <c r="B13" s="100">
        <v>43223</v>
      </c>
      <c r="C13" s="216" t="s">
        <v>185</v>
      </c>
      <c r="D13" s="196"/>
      <c r="E13" s="96">
        <v>115000</v>
      </c>
      <c r="F13" s="102"/>
    </row>
    <row r="14" spans="1:6" ht="16.5" customHeight="1">
      <c r="A14" s="198"/>
      <c r="B14" s="100">
        <v>43224</v>
      </c>
      <c r="C14" s="112" t="s">
        <v>186</v>
      </c>
      <c r="D14" s="106"/>
      <c r="E14" s="99">
        <v>114000</v>
      </c>
      <c r="F14" s="102"/>
    </row>
    <row r="15" spans="1:6" ht="16.5" customHeight="1">
      <c r="A15" s="198"/>
      <c r="B15" s="100">
        <v>43228</v>
      </c>
      <c r="C15" s="195" t="s">
        <v>187</v>
      </c>
      <c r="D15" s="196"/>
      <c r="E15" s="97">
        <v>68000</v>
      </c>
      <c r="F15" s="102"/>
    </row>
    <row r="16" spans="1:6" ht="16.5" customHeight="1">
      <c r="A16" s="198"/>
      <c r="B16" s="100">
        <v>43229</v>
      </c>
      <c r="C16" s="111" t="s">
        <v>188</v>
      </c>
      <c r="D16" s="106"/>
      <c r="E16" s="97">
        <v>27000</v>
      </c>
      <c r="F16" s="102"/>
    </row>
    <row r="17" spans="1:6" ht="16.5" customHeight="1">
      <c r="A17" s="198"/>
      <c r="B17" s="100">
        <v>43230</v>
      </c>
      <c r="C17" s="111" t="s">
        <v>189</v>
      </c>
      <c r="D17" s="106"/>
      <c r="E17" s="97">
        <v>46000</v>
      </c>
      <c r="F17" s="102"/>
    </row>
    <row r="18" spans="1:6" ht="16.5" customHeight="1">
      <c r="A18" s="198"/>
      <c r="B18" s="100">
        <v>43230</v>
      </c>
      <c r="C18" s="111" t="s">
        <v>190</v>
      </c>
      <c r="D18" s="106"/>
      <c r="E18" s="97">
        <v>50000</v>
      </c>
      <c r="F18" s="102"/>
    </row>
    <row r="19" spans="1:6" ht="16.5" customHeight="1">
      <c r="A19" s="198"/>
      <c r="B19" s="101">
        <v>43231</v>
      </c>
      <c r="C19" s="195" t="s">
        <v>191</v>
      </c>
      <c r="D19" s="196"/>
      <c r="E19" s="97">
        <v>200000</v>
      </c>
      <c r="F19" s="102"/>
    </row>
    <row r="20" spans="1:6" ht="16.5" customHeight="1">
      <c r="A20" s="198"/>
      <c r="B20" s="101">
        <v>43234</v>
      </c>
      <c r="C20" s="195" t="s">
        <v>192</v>
      </c>
      <c r="D20" s="196"/>
      <c r="E20" s="97">
        <v>100000</v>
      </c>
      <c r="F20" s="102"/>
    </row>
    <row r="21" spans="1:6" ht="16.5" customHeight="1">
      <c r="A21" s="198"/>
      <c r="B21" s="101">
        <v>43234</v>
      </c>
      <c r="C21" s="111" t="s">
        <v>193</v>
      </c>
      <c r="D21" s="106"/>
      <c r="E21" s="97">
        <v>132000</v>
      </c>
      <c r="F21" s="102"/>
    </row>
    <row r="22" spans="1:6" ht="16.5" customHeight="1">
      <c r="A22" s="198"/>
      <c r="B22" s="101">
        <v>43235</v>
      </c>
      <c r="C22" s="195" t="s">
        <v>194</v>
      </c>
      <c r="D22" s="196"/>
      <c r="E22" s="97">
        <v>64000</v>
      </c>
      <c r="F22" s="102"/>
    </row>
    <row r="23" spans="1:6" ht="16.5" customHeight="1">
      <c r="A23" s="198"/>
      <c r="B23" s="101">
        <v>43235</v>
      </c>
      <c r="C23" s="195" t="s">
        <v>195</v>
      </c>
      <c r="D23" s="196"/>
      <c r="E23" s="97">
        <v>147000</v>
      </c>
      <c r="F23" s="102"/>
    </row>
    <row r="24" spans="1:6" ht="16.5" customHeight="1">
      <c r="A24" s="198"/>
      <c r="B24" s="101">
        <v>43237</v>
      </c>
      <c r="C24" s="195" t="s">
        <v>196</v>
      </c>
      <c r="D24" s="196"/>
      <c r="E24" s="97">
        <v>70000</v>
      </c>
      <c r="F24" s="102"/>
    </row>
    <row r="25" spans="1:6" ht="16.5" customHeight="1">
      <c r="A25" s="198"/>
      <c r="B25" s="101">
        <v>43241</v>
      </c>
      <c r="C25" s="195" t="s">
        <v>197</v>
      </c>
      <c r="D25" s="196"/>
      <c r="E25" s="97">
        <v>70000</v>
      </c>
      <c r="F25" s="102"/>
    </row>
    <row r="26" spans="1:6" ht="16.5" customHeight="1">
      <c r="A26" s="198"/>
      <c r="B26" s="101">
        <v>43249</v>
      </c>
      <c r="C26" s="195" t="s">
        <v>198</v>
      </c>
      <c r="D26" s="196"/>
      <c r="E26" s="96">
        <v>42000</v>
      </c>
      <c r="F26" s="102"/>
    </row>
    <row r="27" spans="1:6" ht="16.5" customHeight="1">
      <c r="A27" s="198"/>
      <c r="B27" s="101">
        <v>43249</v>
      </c>
      <c r="C27" s="195" t="s">
        <v>199</v>
      </c>
      <c r="D27" s="196"/>
      <c r="E27" s="97">
        <v>25600</v>
      </c>
      <c r="F27" s="102"/>
    </row>
    <row r="28" spans="1:6" ht="16.5" customHeight="1">
      <c r="A28" s="198"/>
      <c r="B28" s="101">
        <v>43250</v>
      </c>
      <c r="C28" s="111" t="s">
        <v>200</v>
      </c>
      <c r="D28" s="106"/>
      <c r="E28" s="97">
        <v>42700</v>
      </c>
      <c r="F28" s="102"/>
    </row>
    <row r="29" spans="1:6" ht="16.5" customHeight="1">
      <c r="A29" s="198"/>
      <c r="B29" s="101">
        <v>43251</v>
      </c>
      <c r="C29" s="216" t="s">
        <v>201</v>
      </c>
      <c r="D29" s="196"/>
      <c r="E29" s="96">
        <v>24000</v>
      </c>
      <c r="F29" s="102"/>
    </row>
    <row r="30" spans="1:6" ht="16.5" customHeight="1">
      <c r="A30" s="199"/>
      <c r="B30" s="103" t="s">
        <v>12</v>
      </c>
      <c r="C30" s="191"/>
      <c r="D30" s="192"/>
      <c r="E30" s="104">
        <f>SUM(E11:E29)</f>
        <v>1457300</v>
      </c>
    </row>
    <row r="31" spans="1:6" ht="16.5" customHeight="1">
      <c r="A31" s="197" t="s">
        <v>163</v>
      </c>
      <c r="B31" s="100">
        <v>43221</v>
      </c>
      <c r="C31" s="195" t="s">
        <v>202</v>
      </c>
      <c r="D31" s="196"/>
      <c r="E31" s="113">
        <v>244000</v>
      </c>
      <c r="F31" s="102"/>
    </row>
    <row r="32" spans="1:6" ht="16.5" customHeight="1">
      <c r="A32" s="217"/>
      <c r="B32" s="100">
        <v>43222</v>
      </c>
      <c r="C32" s="195" t="s">
        <v>203</v>
      </c>
      <c r="D32" s="196"/>
      <c r="E32" s="113">
        <v>490000</v>
      </c>
      <c r="F32" s="102"/>
    </row>
    <row r="33" spans="1:6" ht="16.5" customHeight="1">
      <c r="A33" s="217"/>
      <c r="B33" s="100">
        <v>43223</v>
      </c>
      <c r="C33" s="114" t="s">
        <v>202</v>
      </c>
      <c r="D33" s="115"/>
      <c r="E33" s="113">
        <v>317000</v>
      </c>
      <c r="F33" s="102"/>
    </row>
    <row r="34" spans="1:6" ht="16.5" customHeight="1">
      <c r="A34" s="217"/>
      <c r="B34" s="100">
        <v>43223</v>
      </c>
      <c r="C34" s="114" t="s">
        <v>204</v>
      </c>
      <c r="D34" s="115"/>
      <c r="E34" s="113">
        <v>46000</v>
      </c>
      <c r="F34" s="102"/>
    </row>
    <row r="35" spans="1:6" ht="16.5" customHeight="1">
      <c r="A35" s="217"/>
      <c r="B35" s="100">
        <v>43228</v>
      </c>
      <c r="C35" s="219" t="s">
        <v>205</v>
      </c>
      <c r="D35" s="220"/>
      <c r="E35" s="113">
        <v>197000</v>
      </c>
      <c r="F35" s="102"/>
    </row>
    <row r="36" spans="1:6" ht="16.5" customHeight="1">
      <c r="A36" s="217"/>
      <c r="B36" s="100">
        <v>43228</v>
      </c>
      <c r="C36" s="195" t="s">
        <v>206</v>
      </c>
      <c r="D36" s="196"/>
      <c r="E36" s="97">
        <v>159000</v>
      </c>
      <c r="F36" s="102"/>
    </row>
    <row r="37" spans="1:6" ht="16.5" customHeight="1">
      <c r="A37" s="217"/>
      <c r="B37" s="100">
        <v>43229</v>
      </c>
      <c r="C37" s="195" t="s">
        <v>207</v>
      </c>
      <c r="D37" s="215"/>
      <c r="E37" s="97">
        <v>280000</v>
      </c>
      <c r="F37" s="102"/>
    </row>
    <row r="38" spans="1:6" ht="16.5" customHeight="1">
      <c r="A38" s="217"/>
      <c r="B38" s="101">
        <v>43230</v>
      </c>
      <c r="C38" s="195" t="s">
        <v>208</v>
      </c>
      <c r="D38" s="196"/>
      <c r="E38" s="99">
        <v>390000</v>
      </c>
      <c r="F38" s="102"/>
    </row>
    <row r="39" spans="1:6" ht="16.5" customHeight="1">
      <c r="A39" s="217"/>
      <c r="B39" s="101">
        <v>43231</v>
      </c>
      <c r="C39" s="195" t="s">
        <v>209</v>
      </c>
      <c r="D39" s="196"/>
      <c r="E39" s="96">
        <v>115000</v>
      </c>
      <c r="F39" s="102"/>
    </row>
    <row r="40" spans="1:6" ht="16.5" customHeight="1">
      <c r="A40" s="217"/>
      <c r="B40" s="101">
        <v>43231</v>
      </c>
      <c r="C40" s="221" t="s">
        <v>210</v>
      </c>
      <c r="D40" s="222"/>
      <c r="E40" s="99">
        <v>88525</v>
      </c>
      <c r="F40" s="102"/>
    </row>
    <row r="41" spans="1:6" ht="16.5" customHeight="1">
      <c r="A41" s="217"/>
      <c r="B41" s="101">
        <v>43234</v>
      </c>
      <c r="C41" s="195" t="s">
        <v>211</v>
      </c>
      <c r="D41" s="196"/>
      <c r="E41" s="97">
        <v>71000</v>
      </c>
      <c r="F41" s="102"/>
    </row>
    <row r="42" spans="1:6" ht="16.5" customHeight="1">
      <c r="A42" s="217"/>
      <c r="B42" s="101">
        <v>43235</v>
      </c>
      <c r="C42" s="111" t="s">
        <v>202</v>
      </c>
      <c r="D42" s="106"/>
      <c r="E42" s="97">
        <v>345000</v>
      </c>
      <c r="F42" s="102"/>
    </row>
    <row r="43" spans="1:6" ht="16.5" customHeight="1">
      <c r="A43" s="217"/>
      <c r="B43" s="101">
        <v>43236</v>
      </c>
      <c r="C43" s="195" t="s">
        <v>212</v>
      </c>
      <c r="D43" s="196"/>
      <c r="E43" s="96">
        <v>290000</v>
      </c>
      <c r="F43" s="102"/>
    </row>
    <row r="44" spans="1:6" ht="16.5" customHeight="1">
      <c r="A44" s="217"/>
      <c r="B44" s="101">
        <v>43237</v>
      </c>
      <c r="C44" s="195" t="s">
        <v>213</v>
      </c>
      <c r="D44" s="196"/>
      <c r="E44" s="96">
        <v>198000</v>
      </c>
      <c r="F44" s="102"/>
    </row>
    <row r="45" spans="1:6" ht="16.5" customHeight="1">
      <c r="A45" s="217"/>
      <c r="B45" s="101">
        <v>43237</v>
      </c>
      <c r="C45" s="195" t="s">
        <v>214</v>
      </c>
      <c r="D45" s="196"/>
      <c r="E45" s="97">
        <v>290000</v>
      </c>
      <c r="F45" s="102"/>
    </row>
    <row r="46" spans="1:6" ht="16.5" customHeight="1">
      <c r="A46" s="217"/>
      <c r="B46" s="101">
        <v>43238</v>
      </c>
      <c r="C46" s="195" t="s">
        <v>215</v>
      </c>
      <c r="D46" s="196"/>
      <c r="E46" s="97">
        <v>180000</v>
      </c>
      <c r="F46" s="102"/>
    </row>
    <row r="47" spans="1:6" ht="16.5" customHeight="1">
      <c r="A47" s="217"/>
      <c r="B47" s="101">
        <v>43241</v>
      </c>
      <c r="C47" s="195" t="s">
        <v>216</v>
      </c>
      <c r="D47" s="196"/>
      <c r="E47" s="97">
        <v>104000</v>
      </c>
      <c r="F47" s="102"/>
    </row>
    <row r="48" spans="1:6" ht="16.5" customHeight="1">
      <c r="A48" s="217"/>
      <c r="B48" s="101">
        <v>43243</v>
      </c>
      <c r="C48" s="195" t="s">
        <v>217</v>
      </c>
      <c r="D48" s="196"/>
      <c r="E48" s="99">
        <v>359000</v>
      </c>
      <c r="F48" s="102"/>
    </row>
    <row r="49" spans="1:6" ht="16.5" customHeight="1">
      <c r="A49" s="217"/>
      <c r="B49" s="101">
        <v>43244</v>
      </c>
      <c r="C49" s="216" t="s">
        <v>218</v>
      </c>
      <c r="D49" s="196"/>
      <c r="E49" s="96">
        <v>244000</v>
      </c>
      <c r="F49" s="102"/>
    </row>
    <row r="50" spans="1:6" ht="16.5" customHeight="1">
      <c r="A50" s="217"/>
      <c r="B50" s="101">
        <v>43245</v>
      </c>
      <c r="C50" s="195" t="s">
        <v>219</v>
      </c>
      <c r="D50" s="196"/>
      <c r="E50" s="97">
        <v>210000</v>
      </c>
      <c r="F50" s="102"/>
    </row>
    <row r="51" spans="1:6" ht="16.5" customHeight="1">
      <c r="A51" s="217"/>
      <c r="B51" s="108">
        <v>43248</v>
      </c>
      <c r="C51" s="116" t="s">
        <v>220</v>
      </c>
      <c r="D51" s="116"/>
      <c r="E51" s="117">
        <f>90000+223000</f>
        <v>313000</v>
      </c>
      <c r="F51" s="102"/>
    </row>
    <row r="52" spans="1:6" ht="16.5" customHeight="1">
      <c r="A52" s="217"/>
      <c r="B52" s="108">
        <v>43251</v>
      </c>
      <c r="C52" s="116" t="s">
        <v>221</v>
      </c>
      <c r="D52" s="118"/>
      <c r="E52" s="109">
        <v>139000</v>
      </c>
    </row>
    <row r="53" spans="1:6" ht="16.5" customHeight="1">
      <c r="A53" s="218"/>
      <c r="B53" s="103" t="s">
        <v>12</v>
      </c>
      <c r="C53" s="191"/>
      <c r="D53" s="192"/>
      <c r="E53" s="104">
        <f>SUM(E31:E52)</f>
        <v>5069525</v>
      </c>
    </row>
    <row r="54" spans="1:6" ht="16.5" customHeight="1">
      <c r="A54" s="193" t="s">
        <v>100</v>
      </c>
      <c r="B54" s="194"/>
      <c r="C54" s="193"/>
      <c r="D54" s="194"/>
      <c r="E54" s="110">
        <f>E30+E53</f>
        <v>6526825</v>
      </c>
    </row>
    <row r="55" spans="1:6" ht="16.5" customHeight="1"/>
    <row r="56" spans="1:6" ht="16.5" customHeight="1"/>
    <row r="57" spans="1:6" ht="16.5" customHeight="1"/>
    <row r="58" spans="1:6" ht="16.5" customHeight="1"/>
    <row r="59" spans="1:6" ht="16.5" customHeight="1"/>
    <row r="60" spans="1:6" ht="16.5" customHeight="1"/>
    <row r="61" spans="1:6" ht="16.5" customHeight="1"/>
    <row r="62" spans="1:6" ht="16.5" customHeight="1"/>
    <row r="63" spans="1:6" ht="16.5" customHeight="1"/>
    <row r="64" spans="1:6" ht="16.5" customHeight="1"/>
    <row r="65" ht="16.5" customHeight="1"/>
    <row r="66" ht="16.5" customHeight="1"/>
    <row r="67" ht="16.5" customHeight="1"/>
    <row r="68" ht="16.5" customHeight="1"/>
    <row r="69" ht="16.5" customHeight="1"/>
    <row r="70" ht="16.5" customHeight="1"/>
    <row r="71" ht="16.5" customHeight="1"/>
    <row r="72" ht="16.5" customHeight="1"/>
    <row r="73" ht="16.5" customHeight="1"/>
    <row r="74" ht="16.5" customHeight="1"/>
    <row r="75" ht="16.5" customHeight="1"/>
    <row r="76" ht="16.5" customHeight="1"/>
    <row r="77" ht="16.5" customHeight="1"/>
    <row r="78" ht="16.5" customHeight="1"/>
    <row r="79" ht="16.5" customHeight="1"/>
    <row r="80" ht="16.5" customHeight="1"/>
    <row r="81" ht="16.5" customHeight="1"/>
    <row r="82" ht="16.5" customHeight="1"/>
    <row r="83" ht="16.5" customHeight="1"/>
    <row r="84" ht="16.5" customHeight="1"/>
    <row r="85" ht="16.5" customHeight="1"/>
    <row r="86" ht="16.5" customHeight="1"/>
    <row r="87" ht="16.5" customHeight="1"/>
    <row r="88" ht="16.5" customHeight="1"/>
    <row r="89" ht="16.5" customHeight="1"/>
    <row r="90" ht="16.5" customHeight="1"/>
    <row r="91" ht="16.5" customHeight="1"/>
    <row r="92" ht="16.5" customHeight="1"/>
    <row r="93" ht="16.5" customHeight="1"/>
    <row r="94" ht="16.5" customHeight="1"/>
    <row r="95" ht="16.5" customHeight="1"/>
    <row r="96" ht="16.5" customHeight="1"/>
    <row r="97" ht="16.5" customHeight="1"/>
    <row r="98" ht="16.5" customHeight="1"/>
    <row r="99" ht="16.5" customHeight="1"/>
    <row r="100" ht="16.5" customHeight="1"/>
    <row r="101" ht="16.5" customHeight="1"/>
    <row r="102" ht="16.5" customHeight="1"/>
    <row r="103" ht="16.5" customHeight="1"/>
    <row r="104" ht="16.5" customHeight="1"/>
    <row r="105" ht="16.5" customHeight="1"/>
    <row r="106" ht="16.5" customHeight="1"/>
    <row r="107" ht="16.5" customHeight="1"/>
    <row r="108" ht="16.5" customHeight="1"/>
    <row r="109" ht="16.5" customHeight="1"/>
    <row r="110" ht="16.5" customHeight="1"/>
    <row r="111" ht="16.5" customHeight="1"/>
    <row r="112" ht="16.5" customHeight="1"/>
    <row r="113" ht="16.5" customHeight="1"/>
    <row r="114" ht="16.5" customHeight="1"/>
    <row r="115" ht="16.5" customHeight="1"/>
    <row r="116" ht="16.5" customHeight="1"/>
    <row r="117" ht="16.5" customHeight="1"/>
    <row r="118" ht="16.5" customHeight="1"/>
    <row r="119" ht="16.5" customHeight="1"/>
    <row r="120" ht="16.5" customHeight="1"/>
    <row r="121" ht="16.5" customHeight="1"/>
    <row r="122" ht="16.5" customHeight="1"/>
    <row r="123" ht="16.5" customHeight="1"/>
    <row r="124" ht="16.5" customHeight="1"/>
    <row r="125" ht="16.5" customHeight="1"/>
    <row r="126" ht="16.5" customHeight="1"/>
    <row r="127" ht="16.5" customHeight="1"/>
    <row r="128" ht="16.5" customHeight="1"/>
    <row r="129" ht="16.5" customHeight="1"/>
    <row r="130" ht="16.5" customHeight="1"/>
    <row r="131" ht="16.5" customHeight="1"/>
    <row r="132" ht="16.5" customHeight="1"/>
    <row r="133" ht="16.5" customHeight="1"/>
    <row r="134" ht="16.5" customHeight="1"/>
    <row r="135" ht="16.5" customHeight="1"/>
    <row r="136" ht="16.5" customHeight="1"/>
    <row r="137" ht="16.5" customHeight="1"/>
    <row r="138" ht="16.5" customHeight="1"/>
    <row r="139" ht="16.5" customHeight="1"/>
    <row r="140" ht="16.5" customHeight="1"/>
    <row r="141" ht="16.5" customHeight="1"/>
    <row r="142" ht="16.5" customHeight="1"/>
    <row r="143" ht="16.5" customHeight="1"/>
    <row r="144" ht="16.5" customHeight="1"/>
    <row r="145" ht="16.5" customHeight="1"/>
    <row r="146" ht="16.5" customHeight="1"/>
    <row r="147" ht="16.5" customHeight="1"/>
    <row r="148" ht="16.5" customHeight="1"/>
    <row r="149" ht="16.5" customHeight="1"/>
    <row r="150" ht="16.5" customHeight="1"/>
    <row r="151" ht="16.5" customHeight="1"/>
    <row r="152" ht="16.5" customHeight="1"/>
    <row r="153" ht="16.5" customHeight="1"/>
    <row r="154" ht="16.5" customHeight="1"/>
    <row r="155" ht="16.5" customHeight="1"/>
    <row r="156" ht="16.5" customHeight="1"/>
    <row r="157" ht="16.5" customHeight="1"/>
    <row r="158" ht="16.5" customHeight="1"/>
    <row r="159" ht="16.5" customHeight="1"/>
    <row r="160" ht="16.5" customHeight="1"/>
    <row r="161" ht="16.5" customHeight="1"/>
    <row r="162" ht="16.5" customHeight="1"/>
    <row r="163" ht="16.5" customHeight="1"/>
    <row r="164" ht="16.5" customHeight="1"/>
    <row r="165" ht="16.5" customHeight="1"/>
    <row r="166" ht="16.5" customHeight="1"/>
    <row r="167" ht="16.5" customHeight="1"/>
    <row r="168" ht="16.5" customHeight="1"/>
    <row r="169" ht="16.5" customHeight="1"/>
    <row r="170" ht="16.5" customHeight="1"/>
    <row r="171" ht="16.5" customHeight="1"/>
    <row r="172" ht="16.5" customHeight="1"/>
    <row r="173" ht="16.5" customHeight="1"/>
    <row r="174" ht="16.5" customHeight="1"/>
    <row r="175" ht="16.5" customHeight="1"/>
    <row r="176" ht="16.5" customHeight="1"/>
    <row r="177" ht="16.5" customHeight="1"/>
    <row r="178" ht="16.5" customHeight="1"/>
    <row r="179" ht="16.5" customHeight="1"/>
    <row r="180" ht="16.5" customHeight="1"/>
    <row r="181" ht="16.5" customHeight="1"/>
    <row r="182" ht="16.5" customHeight="1"/>
    <row r="183" ht="16.5" customHeight="1"/>
    <row r="184" ht="16.5" customHeight="1"/>
    <row r="185" ht="16.5" customHeight="1"/>
    <row r="186" ht="16.5" customHeight="1"/>
    <row r="187" ht="16.5" customHeight="1"/>
    <row r="188" ht="16.5" customHeight="1"/>
    <row r="189" ht="16.5" customHeight="1"/>
    <row r="190" ht="16.5" customHeight="1"/>
    <row r="191" ht="16.5" customHeight="1"/>
    <row r="192" ht="16.5" customHeight="1"/>
    <row r="193" ht="16.5" customHeight="1"/>
    <row r="194" ht="16.5" customHeight="1"/>
    <row r="195" ht="16.5" customHeight="1"/>
    <row r="196" ht="16.5" customHeight="1"/>
    <row r="197" ht="16.5" customHeight="1"/>
    <row r="198" ht="16.5" customHeight="1"/>
    <row r="199" ht="16.5" customHeight="1"/>
    <row r="200" ht="16.5" customHeight="1"/>
    <row r="201" ht="16.5" customHeight="1"/>
    <row r="202" ht="16.5" customHeight="1"/>
    <row r="203" ht="16.5" customHeight="1"/>
    <row r="204" ht="16.5" customHeight="1"/>
    <row r="205" ht="16.5" customHeight="1"/>
    <row r="206" ht="16.5" customHeight="1"/>
    <row r="207" ht="16.5" customHeight="1"/>
    <row r="208" ht="16.5" customHeight="1"/>
    <row r="209" ht="16.5" customHeight="1"/>
    <row r="210" ht="16.5" customHeight="1"/>
    <row r="211" ht="16.5" customHeight="1"/>
    <row r="212" ht="16.5" customHeight="1"/>
    <row r="213" ht="16.5" customHeight="1"/>
    <row r="214" ht="16.5" customHeight="1"/>
    <row r="215" ht="16.5" customHeight="1"/>
    <row r="216" ht="16.5" customHeight="1"/>
    <row r="217" ht="16.5" customHeight="1"/>
    <row r="218" ht="16.5" customHeight="1"/>
    <row r="219" ht="16.5" customHeight="1"/>
    <row r="220" ht="16.5" customHeight="1"/>
    <row r="221" ht="16.5" customHeight="1"/>
    <row r="222" ht="16.5" customHeight="1"/>
    <row r="223" ht="16.5" customHeight="1"/>
    <row r="224" ht="16.5" customHeight="1"/>
    <row r="225" ht="16.5" customHeight="1"/>
    <row r="226" ht="16.5" customHeight="1"/>
    <row r="227" ht="16.5" customHeight="1"/>
    <row r="228" ht="16.5" customHeight="1"/>
    <row r="229" ht="16.5" customHeight="1"/>
    <row r="230" ht="16.5" customHeight="1"/>
    <row r="231" ht="16.5" customHeight="1"/>
    <row r="232" ht="16.5" customHeight="1"/>
    <row r="233" ht="16.5" customHeight="1"/>
    <row r="234" ht="16.5" customHeight="1"/>
    <row r="235" ht="16.5" customHeight="1"/>
    <row r="236" ht="16.5" customHeight="1"/>
    <row r="237" ht="16.5" customHeight="1"/>
    <row r="238" ht="16.5" customHeight="1"/>
    <row r="239" ht="16.5" customHeight="1"/>
    <row r="240" ht="16.5" customHeight="1"/>
    <row r="241" ht="16.5" customHeight="1"/>
    <row r="242" ht="16.5" customHeight="1"/>
    <row r="243" ht="16.5" customHeight="1"/>
    <row r="244" ht="16.5" customHeight="1"/>
    <row r="245" ht="16.5" customHeight="1"/>
    <row r="246" ht="16.5" customHeight="1"/>
    <row r="247" ht="16.5" customHeight="1"/>
    <row r="248" ht="16.5" customHeight="1"/>
    <row r="249" ht="16.5" customHeight="1"/>
    <row r="250" ht="16.5" customHeight="1"/>
    <row r="251" ht="16.5" customHeight="1"/>
    <row r="252" ht="16.5" customHeight="1"/>
    <row r="253" ht="16.5" customHeight="1"/>
    <row r="254" ht="16.5" customHeight="1"/>
    <row r="255" ht="16.5" customHeight="1"/>
    <row r="256" ht="16.5" customHeight="1"/>
    <row r="257" ht="16.5" customHeight="1"/>
    <row r="258" ht="16.5" customHeight="1"/>
    <row r="259" ht="16.5" customHeight="1"/>
    <row r="260" ht="16.5" customHeight="1"/>
    <row r="261" ht="16.5" customHeight="1"/>
    <row r="262" ht="16.5" customHeight="1"/>
    <row r="263" ht="16.5" customHeight="1"/>
    <row r="264" ht="16.5" customHeight="1"/>
    <row r="265" ht="16.5" customHeight="1"/>
    <row r="266" ht="16.5" customHeight="1"/>
    <row r="267" ht="16.5" customHeight="1"/>
    <row r="268" ht="16.5" customHeight="1"/>
    <row r="269" ht="16.5" customHeight="1"/>
    <row r="270" ht="16.5" customHeight="1"/>
    <row r="271" ht="16.5" customHeight="1"/>
    <row r="272" ht="16.5" customHeight="1"/>
    <row r="273" ht="16.5" customHeight="1"/>
    <row r="274" ht="16.5" customHeight="1"/>
    <row r="275" ht="16.5" customHeight="1"/>
    <row r="276" ht="16.5" customHeight="1"/>
    <row r="277" ht="16.5" customHeight="1"/>
    <row r="278" ht="16.5" customHeight="1"/>
    <row r="279" ht="16.5" customHeight="1"/>
    <row r="280" ht="16.5" customHeight="1"/>
    <row r="281" ht="16.5" customHeight="1"/>
    <row r="282" ht="16.5" customHeight="1"/>
    <row r="283" ht="16.5" customHeight="1"/>
    <row r="284" ht="16.5" customHeight="1"/>
    <row r="285" ht="16.5" customHeight="1"/>
    <row r="286" ht="16.5" customHeight="1"/>
    <row r="287" ht="16.5" customHeight="1"/>
    <row r="288" ht="16.5" customHeight="1"/>
    <row r="289" ht="16.5" customHeight="1"/>
    <row r="290" ht="16.5" customHeight="1"/>
    <row r="291" ht="16.5" customHeight="1"/>
    <row r="292" ht="16.5" customHeight="1"/>
    <row r="293" ht="16.5" customHeight="1"/>
    <row r="294" ht="16.5" customHeight="1"/>
    <row r="295" ht="16.5" customHeight="1"/>
    <row r="296" ht="16.5" customHeight="1"/>
    <row r="297" ht="16.5" customHeight="1"/>
    <row r="298" ht="16.5" customHeight="1"/>
    <row r="299" ht="16.5" customHeight="1"/>
    <row r="300" ht="16.5" customHeight="1"/>
    <row r="301" ht="16.5" customHeight="1"/>
    <row r="302" ht="16.5" customHeight="1"/>
    <row r="303" ht="16.5" customHeight="1"/>
    <row r="304" ht="16.5" customHeight="1"/>
    <row r="305" ht="16.5" customHeight="1"/>
    <row r="306" ht="16.5" customHeight="1"/>
    <row r="307" ht="16.5" customHeight="1"/>
    <row r="308" ht="16.5" customHeight="1"/>
    <row r="309" ht="16.5" customHeight="1"/>
    <row r="310" ht="16.5" customHeight="1"/>
    <row r="311" ht="16.5" customHeight="1"/>
    <row r="312" ht="16.5" customHeight="1"/>
    <row r="313" ht="16.5" customHeight="1"/>
    <row r="314" ht="16.5" customHeight="1"/>
    <row r="315" ht="16.5" customHeight="1"/>
    <row r="316" ht="16.5" customHeight="1"/>
    <row r="317" ht="16.5" customHeight="1"/>
    <row r="318" ht="16.5" customHeight="1"/>
    <row r="319" ht="16.5" customHeight="1"/>
    <row r="320" ht="16.5" customHeight="1"/>
    <row r="321" ht="16.5" customHeight="1"/>
    <row r="322" ht="16.5" customHeight="1"/>
    <row r="323" ht="16.5" customHeight="1"/>
    <row r="324" ht="16.5" customHeight="1"/>
    <row r="325" ht="16.5" customHeight="1"/>
    <row r="326" ht="16.5" customHeight="1"/>
    <row r="327" ht="16.5" customHeight="1"/>
    <row r="328" ht="16.5" customHeight="1"/>
    <row r="329" ht="16.5" customHeight="1"/>
    <row r="330" ht="16.5" customHeight="1"/>
    <row r="331" ht="16.5" customHeight="1"/>
    <row r="332" ht="16.5" customHeight="1"/>
    <row r="333" ht="16.5" customHeight="1"/>
    <row r="334" ht="16.5" customHeight="1"/>
    <row r="335" ht="16.5" customHeight="1"/>
    <row r="336" ht="16.5" customHeight="1"/>
    <row r="337" ht="16.5" customHeight="1"/>
    <row r="338" ht="16.5" customHeight="1"/>
    <row r="339" ht="16.5" customHeight="1"/>
    <row r="340" ht="16.5" customHeight="1"/>
    <row r="341" ht="16.5" customHeight="1"/>
    <row r="342" ht="16.5" customHeight="1"/>
    <row r="343" ht="16.5" customHeight="1"/>
    <row r="344" ht="16.5" customHeight="1"/>
    <row r="345" ht="16.5" customHeight="1"/>
    <row r="346" ht="16.5" customHeight="1"/>
    <row r="347" ht="16.5" customHeight="1"/>
    <row r="348" ht="16.5" customHeight="1"/>
    <row r="349" ht="16.5" customHeight="1"/>
    <row r="350" ht="16.5" customHeight="1"/>
    <row r="351" ht="16.5" customHeight="1"/>
    <row r="352" ht="16.5" customHeight="1"/>
    <row r="353" ht="16.5" customHeight="1"/>
    <row r="354" ht="16.5" customHeight="1"/>
    <row r="355" ht="16.5" customHeight="1"/>
    <row r="356" ht="16.5" customHeight="1"/>
    <row r="357" ht="16.5" customHeight="1"/>
    <row r="358" ht="16.5" customHeight="1"/>
    <row r="359" ht="16.5" customHeight="1"/>
    <row r="360" ht="16.5" customHeight="1"/>
    <row r="361" ht="16.5" customHeight="1"/>
    <row r="362" ht="16.5" customHeight="1"/>
    <row r="363" ht="16.5" customHeight="1"/>
    <row r="364" ht="16.5" customHeight="1"/>
    <row r="365" ht="16.5" customHeight="1"/>
    <row r="366" ht="16.5" customHeight="1"/>
    <row r="367" ht="16.5" customHeight="1"/>
    <row r="368" ht="16.5" customHeight="1"/>
    <row r="369" ht="16.5" customHeight="1"/>
    <row r="370" ht="16.5" customHeight="1"/>
    <row r="371" ht="16.5" customHeight="1"/>
    <row r="372" ht="16.5" customHeight="1"/>
    <row r="373" ht="16.5" customHeight="1"/>
    <row r="374" ht="16.5" customHeight="1"/>
    <row r="375" ht="16.5" customHeight="1"/>
    <row r="376" ht="16.5" customHeight="1"/>
    <row r="377" ht="16.5" customHeight="1"/>
    <row r="378" ht="16.5" customHeight="1"/>
    <row r="379" ht="16.5" customHeight="1"/>
    <row r="380" ht="16.5" customHeight="1"/>
    <row r="381" ht="16.5" customHeight="1"/>
    <row r="382" ht="16.5" customHeight="1"/>
    <row r="383" ht="16.5" customHeight="1"/>
    <row r="384" ht="16.5" customHeight="1"/>
    <row r="385" ht="16.5" customHeight="1"/>
    <row r="386" ht="16.5" customHeight="1"/>
    <row r="387" ht="16.5" customHeight="1"/>
    <row r="388" ht="16.5" customHeight="1"/>
    <row r="389" ht="16.5" customHeight="1"/>
    <row r="390" ht="16.5" customHeight="1"/>
    <row r="391" ht="16.5" customHeight="1"/>
    <row r="392" ht="16.5" customHeight="1"/>
    <row r="393" ht="16.5" customHeight="1"/>
    <row r="394" ht="16.5" customHeight="1"/>
    <row r="395" ht="16.5" customHeight="1"/>
    <row r="396" ht="16.5" customHeight="1"/>
    <row r="397" ht="16.5" customHeight="1"/>
    <row r="398" ht="16.5" customHeight="1"/>
    <row r="399" ht="16.5" customHeight="1"/>
    <row r="400" ht="16.5" customHeight="1"/>
    <row r="401" ht="16.5" customHeight="1"/>
    <row r="402" ht="16.5" customHeight="1"/>
    <row r="403" ht="16.5" customHeight="1"/>
    <row r="404" ht="16.5" customHeight="1"/>
    <row r="405" ht="16.5" customHeight="1"/>
    <row r="406" ht="16.5" customHeight="1"/>
    <row r="407" ht="16.5" customHeight="1"/>
    <row r="408" ht="16.5" customHeight="1"/>
    <row r="409" ht="16.5" customHeight="1"/>
    <row r="410" ht="16.5" customHeight="1"/>
    <row r="411" ht="16.5" customHeight="1"/>
    <row r="412" ht="16.5" customHeight="1"/>
    <row r="413" ht="16.5" customHeight="1"/>
    <row r="414" ht="16.5" customHeight="1"/>
    <row r="415" ht="16.5" customHeight="1"/>
    <row r="416" ht="16.5" customHeight="1"/>
    <row r="417" ht="16.5" customHeight="1"/>
    <row r="418" ht="16.5" customHeight="1"/>
    <row r="419" ht="16.5" customHeight="1"/>
    <row r="420" ht="16.5" customHeight="1"/>
    <row r="421" ht="16.5" customHeight="1"/>
    <row r="422" ht="16.5" customHeight="1"/>
    <row r="423" ht="16.5" customHeight="1"/>
    <row r="424" ht="16.5" customHeight="1"/>
    <row r="425" ht="16.5" customHeight="1"/>
    <row r="426" ht="16.5" customHeight="1"/>
    <row r="427" ht="16.5" customHeight="1"/>
    <row r="428" ht="16.5" customHeight="1"/>
    <row r="429" ht="16.5" customHeight="1"/>
    <row r="430" ht="16.5" customHeight="1"/>
    <row r="431" ht="16.5" customHeight="1"/>
    <row r="432" ht="16.5" customHeight="1"/>
    <row r="433" ht="16.5" customHeight="1"/>
    <row r="434" ht="16.5" customHeight="1"/>
    <row r="435" ht="16.5" customHeight="1"/>
    <row r="436" ht="16.5" customHeight="1"/>
    <row r="437" ht="16.5" customHeight="1"/>
    <row r="438" ht="16.5" customHeight="1"/>
    <row r="439" ht="16.5" customHeight="1"/>
    <row r="440" ht="16.5" customHeight="1"/>
    <row r="441" ht="16.5" customHeight="1"/>
    <row r="442" ht="16.5" customHeight="1"/>
    <row r="443" ht="16.5" customHeight="1"/>
    <row r="444" ht="16.5" customHeight="1"/>
    <row r="445" ht="16.5" customHeight="1"/>
    <row r="446" ht="16.5" customHeight="1"/>
    <row r="447" ht="16.5" customHeight="1"/>
    <row r="448" ht="16.5" customHeight="1"/>
    <row r="449" ht="16.5" customHeight="1"/>
    <row r="450" ht="16.5" customHeight="1"/>
    <row r="451" ht="16.5" customHeight="1"/>
    <row r="452" ht="16.5" customHeight="1"/>
    <row r="453" ht="16.5" customHeight="1"/>
    <row r="454" ht="16.5" customHeight="1"/>
    <row r="455" ht="16.5" customHeight="1"/>
    <row r="456" ht="16.5" customHeight="1"/>
    <row r="457" ht="16.5" customHeight="1"/>
    <row r="458" ht="16.5" customHeight="1"/>
    <row r="459" ht="16.5" customHeight="1"/>
    <row r="460" ht="16.5" customHeight="1"/>
    <row r="461" ht="16.5" customHeight="1"/>
    <row r="462" ht="16.5" customHeight="1"/>
    <row r="463" ht="16.5" customHeight="1"/>
    <row r="464" ht="16.5" customHeight="1"/>
    <row r="465" ht="16.5" customHeight="1"/>
    <row r="466" ht="16.5" customHeight="1"/>
    <row r="467" ht="16.5" customHeight="1"/>
    <row r="468" ht="16.5" customHeight="1"/>
    <row r="469" ht="16.5" customHeight="1"/>
    <row r="470" ht="16.5" customHeight="1"/>
    <row r="471" ht="16.5" customHeight="1"/>
    <row r="472" ht="16.5" customHeight="1"/>
    <row r="473" ht="16.5" customHeight="1"/>
    <row r="474" ht="16.5" customHeight="1"/>
    <row r="475" ht="16.5" customHeight="1"/>
    <row r="476" ht="16.5" customHeight="1"/>
    <row r="477" ht="16.5" customHeight="1"/>
    <row r="478" ht="16.5" customHeight="1"/>
    <row r="479" ht="16.5" customHeight="1"/>
    <row r="480" ht="16.5" customHeight="1"/>
    <row r="481" ht="16.5" customHeight="1"/>
    <row r="482" ht="16.5" customHeight="1"/>
    <row r="483" ht="16.5" customHeight="1"/>
    <row r="484" ht="16.5" customHeight="1"/>
    <row r="485" ht="16.5" customHeight="1"/>
    <row r="486" ht="16.5" customHeight="1"/>
    <row r="487" ht="16.5" customHeight="1"/>
    <row r="488" ht="16.5" customHeight="1"/>
    <row r="489" ht="16.5" customHeight="1"/>
    <row r="490" ht="16.5" customHeight="1"/>
    <row r="491" ht="16.5" customHeight="1"/>
    <row r="492" ht="16.5" customHeight="1"/>
    <row r="493" ht="16.5" customHeight="1"/>
    <row r="494" ht="16.5" customHeight="1"/>
    <row r="495" ht="16.5" customHeight="1"/>
    <row r="496" ht="16.5" customHeight="1"/>
    <row r="497" ht="16.5" customHeight="1"/>
    <row r="498" ht="16.5" customHeight="1"/>
    <row r="499" ht="16.5" customHeight="1"/>
    <row r="500" ht="16.5" customHeight="1"/>
    <row r="501" ht="16.5" customHeight="1"/>
    <row r="502" ht="16.5" customHeight="1"/>
    <row r="503" ht="16.5" customHeight="1"/>
    <row r="504" ht="16.5" customHeight="1"/>
    <row r="505" ht="16.5" customHeight="1"/>
    <row r="506" ht="16.5" customHeight="1"/>
    <row r="507" ht="16.5" customHeight="1"/>
    <row r="508" ht="16.5" customHeight="1"/>
    <row r="509" ht="16.5" customHeight="1"/>
    <row r="510" ht="16.5" customHeight="1"/>
    <row r="511" ht="16.5" customHeight="1"/>
    <row r="512" ht="16.5" customHeight="1"/>
    <row r="513" ht="16.5" customHeight="1"/>
    <row r="514" ht="16.5" customHeight="1"/>
    <row r="515" ht="16.5" customHeight="1"/>
    <row r="516" ht="16.5" customHeight="1"/>
    <row r="517" ht="16.5" customHeight="1"/>
    <row r="518" ht="16.5" customHeight="1"/>
    <row r="519" ht="16.5" customHeight="1"/>
    <row r="520" ht="16.5" customHeight="1"/>
    <row r="521" ht="16.5" customHeight="1"/>
    <row r="522" ht="16.5" customHeight="1"/>
    <row r="523" ht="16.5" customHeight="1"/>
    <row r="524" ht="16.5" customHeight="1"/>
    <row r="525" ht="16.5" customHeight="1"/>
    <row r="526" ht="16.5" customHeight="1"/>
    <row r="527" ht="16.5" customHeight="1"/>
    <row r="528" ht="16.5" customHeight="1"/>
    <row r="529" ht="16.5" customHeight="1"/>
    <row r="530" ht="16.5" customHeight="1"/>
    <row r="531" ht="16.5" customHeight="1"/>
    <row r="532" ht="16.5" customHeight="1"/>
    <row r="533" ht="16.5" customHeight="1"/>
    <row r="534" ht="16.5" customHeight="1"/>
    <row r="535" ht="16.5" customHeight="1"/>
    <row r="536" ht="16.5" customHeight="1"/>
    <row r="537" ht="16.5" customHeight="1"/>
    <row r="538" ht="16.5" customHeight="1"/>
    <row r="539" ht="16.5" customHeight="1"/>
    <row r="540" ht="16.5" customHeight="1"/>
    <row r="541" ht="16.5" customHeight="1"/>
    <row r="542" ht="16.5" customHeight="1"/>
    <row r="543" ht="16.5" customHeight="1"/>
    <row r="544" ht="16.5" customHeight="1"/>
    <row r="545" ht="16.5" customHeight="1"/>
    <row r="546" ht="16.5" customHeight="1"/>
    <row r="547" ht="16.5" customHeight="1"/>
    <row r="548" ht="16.5" customHeight="1"/>
    <row r="549" ht="16.5" customHeight="1"/>
    <row r="550" ht="16.5" customHeight="1"/>
    <row r="551" ht="16.5" customHeight="1"/>
    <row r="552" ht="16.5" customHeight="1"/>
    <row r="553" ht="16.5" customHeight="1"/>
    <row r="554" ht="16.5" customHeight="1"/>
    <row r="555" ht="16.5" customHeight="1"/>
    <row r="556" ht="16.5" customHeight="1"/>
    <row r="557" ht="16.5" customHeight="1"/>
    <row r="558" ht="16.5" customHeight="1"/>
    <row r="559" ht="16.5" customHeight="1"/>
    <row r="560" ht="16.5" customHeight="1"/>
    <row r="561" ht="16.5" customHeight="1"/>
    <row r="562" ht="16.5" customHeight="1"/>
    <row r="563" ht="16.5" customHeight="1"/>
    <row r="564" ht="16.5" customHeight="1"/>
    <row r="565" ht="16.5" customHeight="1"/>
    <row r="566" ht="16.5" customHeight="1"/>
    <row r="567" ht="16.5" customHeight="1"/>
    <row r="568" ht="16.5" customHeight="1"/>
    <row r="569" ht="16.5" customHeight="1"/>
    <row r="570" ht="16.5" customHeight="1"/>
    <row r="571" ht="16.5" customHeight="1"/>
    <row r="572" ht="16.5" customHeight="1"/>
    <row r="573" ht="16.5" customHeight="1"/>
    <row r="574" ht="16.5" customHeight="1"/>
    <row r="575" ht="16.5" customHeight="1"/>
    <row r="576" ht="16.5" customHeight="1"/>
    <row r="577" ht="16.5" customHeight="1"/>
    <row r="578" ht="16.5" customHeight="1"/>
    <row r="579" ht="16.5" customHeight="1"/>
    <row r="580" ht="16.5" customHeight="1"/>
    <row r="581" ht="16.5" customHeight="1"/>
    <row r="582" ht="16.5" customHeight="1"/>
    <row r="583" ht="16.5" customHeight="1"/>
    <row r="584" ht="16.5" customHeight="1"/>
    <row r="585" ht="16.5" customHeight="1"/>
    <row r="586" ht="16.5" customHeight="1"/>
    <row r="587" ht="16.5" customHeight="1"/>
    <row r="588" ht="16.5" customHeight="1"/>
    <row r="589" ht="16.5" customHeight="1"/>
    <row r="590" ht="16.5" customHeight="1"/>
    <row r="591" ht="16.5" customHeight="1"/>
    <row r="592" ht="16.5" customHeight="1"/>
    <row r="593" ht="16.5" customHeight="1"/>
    <row r="594" ht="16.5" customHeight="1"/>
    <row r="595" ht="16.5" customHeight="1"/>
    <row r="596" ht="16.5" customHeight="1"/>
    <row r="597" ht="16.5" customHeight="1"/>
    <row r="598" ht="16.5" customHeight="1"/>
    <row r="599" ht="16.5" customHeight="1"/>
    <row r="600" ht="16.5" customHeight="1"/>
    <row r="601" ht="16.5" customHeight="1"/>
    <row r="602" ht="16.5" customHeight="1"/>
    <row r="603" ht="16.5" customHeight="1"/>
    <row r="604" ht="16.5" customHeight="1"/>
    <row r="605" ht="16.5" customHeight="1"/>
    <row r="606" ht="16.5" customHeight="1"/>
    <row r="607" ht="16.5" customHeight="1"/>
    <row r="608" ht="16.5" customHeight="1"/>
    <row r="609" ht="16.5" customHeight="1"/>
    <row r="610" ht="16.5" customHeight="1"/>
    <row r="611" ht="16.5" customHeight="1"/>
    <row r="612" ht="16.5" customHeight="1"/>
    <row r="613" ht="16.5" customHeight="1"/>
    <row r="614" ht="16.5" customHeight="1"/>
    <row r="615" ht="16.5" customHeight="1"/>
    <row r="616" ht="16.5" customHeight="1"/>
    <row r="617" ht="16.5" customHeight="1"/>
    <row r="618" ht="16.5" customHeight="1"/>
    <row r="619" ht="16.5" customHeight="1"/>
    <row r="620" ht="16.5" customHeight="1"/>
    <row r="621" ht="16.5" customHeight="1"/>
    <row r="622" ht="16.5" customHeight="1"/>
    <row r="623" ht="16.5" customHeight="1"/>
    <row r="624" ht="16.5" customHeight="1"/>
    <row r="625" ht="16.5" customHeight="1"/>
    <row r="626" ht="16.5" customHeight="1"/>
    <row r="627" ht="16.5" customHeight="1"/>
    <row r="628" ht="16.5" customHeight="1"/>
    <row r="629" ht="16.5" customHeight="1"/>
    <row r="630" ht="16.5" customHeight="1"/>
    <row r="631" ht="16.5" customHeight="1"/>
    <row r="632" ht="16.5" customHeight="1"/>
    <row r="633" ht="16.5" customHeight="1"/>
    <row r="634" ht="16.5" customHeight="1"/>
    <row r="635" ht="16.5" customHeight="1"/>
    <row r="636" ht="16.5" customHeight="1"/>
    <row r="637" ht="16.5" customHeight="1"/>
    <row r="638" ht="16.5" customHeight="1"/>
    <row r="639" ht="16.5" customHeight="1"/>
    <row r="640" ht="16.5" customHeight="1"/>
    <row r="641" ht="16.5" customHeight="1"/>
    <row r="642" ht="16.5" customHeight="1"/>
    <row r="643" ht="16.5" customHeight="1"/>
    <row r="644" ht="16.5" customHeight="1"/>
    <row r="645" ht="16.5" customHeight="1"/>
    <row r="646" ht="16.5" customHeight="1"/>
    <row r="647" ht="16.5" customHeight="1"/>
    <row r="648" ht="16.5" customHeight="1"/>
    <row r="649" ht="16.5" customHeight="1"/>
    <row r="650" ht="16.5" customHeight="1"/>
    <row r="651" ht="16.5" customHeight="1"/>
    <row r="652" ht="16.5" customHeight="1"/>
    <row r="653" ht="16.5" customHeight="1"/>
    <row r="654" ht="16.5" customHeight="1"/>
    <row r="655" ht="16.5" customHeight="1"/>
    <row r="656" ht="16.5" customHeight="1"/>
    <row r="657" ht="16.5" customHeight="1"/>
    <row r="658" ht="16.5" customHeight="1"/>
    <row r="659" ht="16.5" customHeight="1"/>
    <row r="660" ht="16.5" customHeight="1"/>
    <row r="661" ht="16.5" customHeight="1"/>
    <row r="662" ht="16.5" customHeight="1"/>
    <row r="663" ht="16.5" customHeight="1"/>
    <row r="664" ht="16.5" customHeight="1"/>
    <row r="665" ht="16.5" customHeight="1"/>
    <row r="666" ht="16.5" customHeight="1"/>
    <row r="667" ht="16.5" customHeight="1"/>
    <row r="668" ht="16.5" customHeight="1"/>
    <row r="669" ht="16.5" customHeight="1"/>
    <row r="670" ht="16.5" customHeight="1"/>
    <row r="671" ht="16.5" customHeight="1"/>
    <row r="672" ht="16.5" customHeight="1"/>
    <row r="673" ht="16.5" customHeight="1"/>
    <row r="674" ht="16.5" customHeight="1"/>
    <row r="675" ht="16.5" customHeight="1"/>
    <row r="676" ht="16.5" customHeight="1"/>
    <row r="677" ht="16.5" customHeight="1"/>
    <row r="678" ht="16.5" customHeight="1"/>
    <row r="679" ht="16.5" customHeight="1"/>
    <row r="680" ht="16.5" customHeight="1"/>
    <row r="681" ht="16.5" customHeight="1"/>
    <row r="682" ht="16.5" customHeight="1"/>
    <row r="683" ht="16.5" customHeight="1"/>
    <row r="684" ht="16.5" customHeight="1"/>
    <row r="685" ht="16.5" customHeight="1"/>
    <row r="686" ht="16.5" customHeight="1"/>
    <row r="687" ht="16.5" customHeight="1"/>
    <row r="688" ht="16.5" customHeight="1"/>
    <row r="689" ht="16.5" customHeight="1"/>
    <row r="690" ht="16.5" customHeight="1"/>
    <row r="691" ht="16.5" customHeight="1"/>
    <row r="692" ht="16.5" customHeight="1"/>
    <row r="693" ht="16.5" customHeight="1"/>
    <row r="694" ht="16.5" customHeight="1"/>
    <row r="695" ht="16.5" customHeight="1"/>
    <row r="696" ht="16.5" customHeight="1"/>
    <row r="697" ht="16.5" customHeight="1"/>
    <row r="698" ht="16.5" customHeight="1"/>
    <row r="699" ht="16.5" customHeight="1"/>
    <row r="700" ht="16.5" customHeight="1"/>
    <row r="701" ht="16.5" customHeight="1"/>
    <row r="702" ht="16.5" customHeight="1"/>
    <row r="703" ht="16.5" customHeight="1"/>
    <row r="704" ht="16.5" customHeight="1"/>
    <row r="705" ht="16.5" customHeight="1"/>
    <row r="706" ht="16.5" customHeight="1"/>
    <row r="707" ht="16.5" customHeight="1"/>
    <row r="708" ht="16.5" customHeight="1"/>
    <row r="709" ht="16.5" customHeight="1"/>
    <row r="710" ht="16.5" customHeight="1"/>
    <row r="711" ht="16.5" customHeight="1"/>
    <row r="712" ht="16.5" customHeight="1"/>
    <row r="713" ht="16.5" customHeight="1"/>
    <row r="714" ht="16.5" customHeight="1"/>
    <row r="715" ht="16.5" customHeight="1"/>
    <row r="716" ht="16.5" customHeight="1"/>
    <row r="717" ht="16.5" customHeight="1"/>
    <row r="718" ht="16.5" customHeight="1"/>
    <row r="719" ht="16.5" customHeight="1"/>
    <row r="720" ht="16.5" customHeight="1"/>
    <row r="721" ht="16.5" customHeight="1"/>
    <row r="722" ht="16.5" customHeight="1"/>
    <row r="723" ht="16.5" customHeight="1"/>
    <row r="724" ht="16.5" customHeight="1"/>
    <row r="725" ht="16.5" customHeight="1"/>
    <row r="726" ht="16.5" customHeight="1"/>
    <row r="727" ht="16.5" customHeight="1"/>
    <row r="728" ht="16.5" customHeight="1"/>
    <row r="729" ht="16.5" customHeight="1"/>
    <row r="730" ht="16.5" customHeight="1"/>
    <row r="731" ht="16.5" customHeight="1"/>
    <row r="732" ht="16.5" customHeight="1"/>
    <row r="733" ht="16.5" customHeight="1"/>
    <row r="734" ht="16.5" customHeight="1"/>
    <row r="735" ht="16.5" customHeight="1"/>
    <row r="736" ht="16.5" customHeight="1"/>
    <row r="737" ht="16.5" customHeight="1"/>
    <row r="738" ht="16.5" customHeight="1"/>
    <row r="739" ht="16.5" customHeight="1"/>
    <row r="740" ht="16.5" customHeight="1"/>
    <row r="741" ht="16.5" customHeight="1"/>
    <row r="742" ht="16.5" customHeight="1"/>
    <row r="743" ht="16.5" customHeight="1"/>
    <row r="744" ht="16.5" customHeight="1"/>
    <row r="745" ht="16.5" customHeight="1"/>
    <row r="746" ht="16.5" customHeight="1"/>
    <row r="747" ht="16.5" customHeight="1"/>
    <row r="748" ht="16.5" customHeight="1"/>
    <row r="749" ht="16.5" customHeight="1"/>
    <row r="750" ht="16.5" customHeight="1"/>
    <row r="751" ht="16.5" customHeight="1"/>
    <row r="752" ht="16.5" customHeight="1"/>
    <row r="753" ht="16.5" customHeight="1"/>
    <row r="754" ht="16.5" customHeight="1"/>
    <row r="755" ht="16.5" customHeight="1"/>
    <row r="756" ht="16.5" customHeight="1"/>
    <row r="757" ht="16.5" customHeight="1"/>
    <row r="758" ht="16.5" customHeight="1"/>
    <row r="759" ht="16.5" customHeight="1"/>
    <row r="760" ht="16.5" customHeight="1"/>
    <row r="761" ht="16.5" customHeight="1"/>
    <row r="762" ht="16.5" customHeight="1"/>
    <row r="763" ht="16.5" customHeight="1"/>
    <row r="764" ht="16.5" customHeight="1"/>
    <row r="765" ht="16.5" customHeight="1"/>
    <row r="766" ht="16.5" customHeight="1"/>
    <row r="767" ht="16.5" customHeight="1"/>
    <row r="768" ht="16.5" customHeight="1"/>
    <row r="769" ht="16.5" customHeight="1"/>
    <row r="770" ht="16.5" customHeight="1"/>
    <row r="771" ht="16.5" customHeight="1"/>
    <row r="772" ht="16.5" customHeight="1"/>
    <row r="773" ht="16.5" customHeight="1"/>
    <row r="774" ht="16.5" customHeight="1"/>
    <row r="775" ht="16.5" customHeight="1"/>
    <row r="776" ht="16.5" customHeight="1"/>
    <row r="777" ht="16.5" customHeight="1"/>
    <row r="778" ht="16.5" customHeight="1"/>
    <row r="779" ht="16.5" customHeight="1"/>
    <row r="780" ht="16.5" customHeight="1"/>
    <row r="781" ht="16.5" customHeight="1"/>
    <row r="782" ht="16.5" customHeight="1"/>
    <row r="783" ht="16.5" customHeight="1"/>
    <row r="784" ht="16.5" customHeight="1"/>
    <row r="785" ht="16.5" customHeight="1"/>
    <row r="786" ht="16.5" customHeight="1"/>
    <row r="787" ht="16.5" customHeight="1"/>
    <row r="788" ht="16.5" customHeight="1"/>
    <row r="789" ht="16.5" customHeight="1"/>
    <row r="790" ht="16.5" customHeight="1"/>
    <row r="791" ht="16.5" customHeight="1"/>
    <row r="792" ht="16.5" customHeight="1"/>
    <row r="793" ht="16.5" customHeight="1"/>
    <row r="794" ht="16.5" customHeight="1"/>
    <row r="795" ht="16.5" customHeight="1"/>
    <row r="796" ht="16.5" customHeight="1"/>
    <row r="797" ht="16.5" customHeight="1"/>
    <row r="798" ht="16.5" customHeight="1"/>
    <row r="799" ht="16.5" customHeight="1"/>
    <row r="800" ht="16.5" customHeight="1"/>
    <row r="801" ht="16.5" customHeight="1"/>
    <row r="802" ht="16.5" customHeight="1"/>
    <row r="803" ht="16.5" customHeight="1"/>
    <row r="804" ht="16.5" customHeight="1"/>
    <row r="805" ht="16.5" customHeight="1"/>
    <row r="806" ht="16.5" customHeight="1"/>
    <row r="807" ht="16.5" customHeight="1"/>
    <row r="808" ht="16.5" customHeight="1"/>
    <row r="809" ht="16.5" customHeight="1"/>
    <row r="810" ht="16.5" customHeight="1"/>
    <row r="811" ht="16.5" customHeight="1"/>
    <row r="812" ht="16.5" customHeight="1"/>
    <row r="813" ht="16.5" customHeight="1"/>
    <row r="814" ht="16.5" customHeight="1"/>
    <row r="815" ht="16.5" customHeight="1"/>
    <row r="816" ht="16.5" customHeight="1"/>
    <row r="817" ht="16.5" customHeight="1"/>
    <row r="818" ht="16.5" customHeight="1"/>
    <row r="819" ht="16.5" customHeight="1"/>
    <row r="820" ht="16.5" customHeight="1"/>
    <row r="821" ht="16.5" customHeight="1"/>
    <row r="822" ht="16.5" customHeight="1"/>
    <row r="823" ht="16.5" customHeight="1"/>
    <row r="824" ht="16.5" customHeight="1"/>
    <row r="825" ht="16.5" customHeight="1"/>
    <row r="826" ht="16.5" customHeight="1"/>
    <row r="827" ht="16.5" customHeight="1"/>
    <row r="828" ht="16.5" customHeight="1"/>
    <row r="829" ht="16.5" customHeight="1"/>
    <row r="830" ht="16.5" customHeight="1"/>
    <row r="831" ht="16.5" customHeight="1"/>
    <row r="832" ht="16.5" customHeight="1"/>
    <row r="833" ht="16.5" customHeight="1"/>
    <row r="834" ht="16.5" customHeight="1"/>
    <row r="835" ht="16.5" customHeight="1"/>
    <row r="836" ht="16.5" customHeight="1"/>
    <row r="837" ht="16.5" customHeight="1"/>
    <row r="838" ht="16.5" customHeight="1"/>
    <row r="839" ht="16.5" customHeight="1"/>
    <row r="840" ht="16.5" customHeight="1"/>
    <row r="841" ht="16.5" customHeight="1"/>
    <row r="842" ht="16.5" customHeight="1"/>
    <row r="843" ht="16.5" customHeight="1"/>
    <row r="844" ht="16.5" customHeight="1"/>
    <row r="845" ht="16.5" customHeight="1"/>
    <row r="846" ht="16.5" customHeight="1"/>
    <row r="847" ht="16.5" customHeight="1"/>
    <row r="848" ht="16.5" customHeight="1"/>
    <row r="849" ht="16.5" customHeight="1"/>
    <row r="850" ht="16.5" customHeight="1"/>
    <row r="851" ht="16.5" customHeight="1"/>
    <row r="852" ht="16.5" customHeight="1"/>
    <row r="853" ht="16.5" customHeight="1"/>
    <row r="854" ht="16.5" customHeight="1"/>
    <row r="855" ht="16.5" customHeight="1"/>
    <row r="856" ht="16.5" customHeight="1"/>
    <row r="857" ht="16.5" customHeight="1"/>
    <row r="858" ht="16.5" customHeight="1"/>
    <row r="859" ht="16.5" customHeight="1"/>
    <row r="860" ht="16.5" customHeight="1"/>
    <row r="861" ht="16.5" customHeight="1"/>
    <row r="862" ht="16.5" customHeight="1"/>
    <row r="863" ht="16.5" customHeight="1"/>
    <row r="864" ht="16.5" customHeight="1"/>
    <row r="865" ht="16.5" customHeight="1"/>
    <row r="866" ht="16.5" customHeight="1"/>
    <row r="867" ht="16.5" customHeight="1"/>
    <row r="868" ht="16.5" customHeight="1"/>
    <row r="869" ht="16.5" customHeight="1"/>
    <row r="870" ht="16.5" customHeight="1"/>
    <row r="871" ht="16.5" customHeight="1"/>
    <row r="872" ht="16.5" customHeight="1"/>
    <row r="873" ht="16.5" customHeight="1"/>
    <row r="874" ht="16.5" customHeight="1"/>
    <row r="875" ht="16.5" customHeight="1"/>
    <row r="876" ht="16.5" customHeight="1"/>
    <row r="877" ht="16.5" customHeight="1"/>
    <row r="878" ht="16.5" customHeight="1"/>
    <row r="879" ht="16.5" customHeight="1"/>
    <row r="880" ht="16.5" customHeight="1"/>
    <row r="881" ht="16.5" customHeight="1"/>
    <row r="882" ht="16.5" customHeight="1"/>
    <row r="883" ht="16.5" customHeight="1"/>
    <row r="884" ht="16.5" customHeight="1"/>
    <row r="885" ht="16.5" customHeight="1"/>
    <row r="886" ht="16.5" customHeight="1"/>
    <row r="887" ht="16.5" customHeight="1"/>
    <row r="888" ht="16.5" customHeight="1"/>
    <row r="889" ht="16.5" customHeight="1"/>
    <row r="890" ht="16.5" customHeight="1"/>
    <row r="891" ht="16.5" customHeight="1"/>
    <row r="892" ht="16.5" customHeight="1"/>
    <row r="893" ht="16.5" customHeight="1"/>
    <row r="894" ht="16.5" customHeight="1"/>
    <row r="895" ht="16.5" customHeight="1"/>
    <row r="896" ht="16.5" customHeight="1"/>
    <row r="897" ht="16.5" customHeight="1"/>
    <row r="898" ht="16.5" customHeight="1"/>
    <row r="899" ht="16.5" customHeight="1"/>
    <row r="900" ht="16.5" customHeight="1"/>
    <row r="901" ht="16.5" customHeight="1"/>
    <row r="902" ht="16.5" customHeight="1"/>
    <row r="903" ht="16.5" customHeight="1"/>
    <row r="904" ht="16.5" customHeight="1"/>
    <row r="905" ht="16.5" customHeight="1"/>
    <row r="906" ht="16.5" customHeight="1"/>
    <row r="907" ht="16.5" customHeight="1"/>
    <row r="908" ht="16.5" customHeight="1"/>
    <row r="909" ht="16.5" customHeight="1"/>
    <row r="910" ht="16.5" customHeight="1"/>
    <row r="911" ht="16.5" customHeight="1"/>
    <row r="912" ht="16.5" customHeight="1"/>
    <row r="913" ht="16.5" customHeight="1"/>
    <row r="914" ht="16.5" customHeight="1"/>
    <row r="915" ht="16.5" customHeight="1"/>
    <row r="916" ht="16.5" customHeight="1"/>
    <row r="917" ht="16.5" customHeight="1"/>
    <row r="918" ht="16.5" customHeight="1"/>
    <row r="919" ht="16.5" customHeight="1"/>
    <row r="920" ht="16.5" customHeight="1"/>
    <row r="921" ht="16.5" customHeight="1"/>
    <row r="922" ht="16.5" customHeight="1"/>
    <row r="923" ht="16.5" customHeight="1"/>
    <row r="924" ht="16.5" customHeight="1"/>
    <row r="925" ht="16.5" customHeight="1"/>
    <row r="926" ht="16.5" customHeight="1"/>
    <row r="927" ht="16.5" customHeight="1"/>
    <row r="928" ht="16.5" customHeight="1"/>
    <row r="929" ht="16.5" customHeight="1"/>
    <row r="930" ht="16.5" customHeight="1"/>
    <row r="931" ht="16.5" customHeight="1"/>
    <row r="932" ht="16.5" customHeight="1"/>
    <row r="933" ht="16.5" customHeight="1"/>
    <row r="934" ht="16.5" customHeight="1"/>
    <row r="935" ht="16.5" customHeight="1"/>
    <row r="936" ht="16.5" customHeight="1"/>
    <row r="937" ht="16.5" customHeight="1"/>
    <row r="938" ht="16.5" customHeight="1"/>
    <row r="939" ht="16.5" customHeight="1"/>
    <row r="940" ht="16.5" customHeight="1"/>
    <row r="941" ht="16.5" customHeight="1"/>
    <row r="942" ht="16.5" customHeight="1"/>
    <row r="943" ht="16.5" customHeight="1"/>
    <row r="944" ht="16.5" customHeight="1"/>
    <row r="945" ht="16.5" customHeight="1"/>
    <row r="946" ht="16.5" customHeight="1"/>
    <row r="947" ht="16.5" customHeight="1"/>
    <row r="948" ht="16.5" customHeight="1"/>
    <row r="949" ht="16.5" customHeight="1"/>
    <row r="950" ht="16.5" customHeight="1"/>
    <row r="951" ht="16.5" customHeight="1"/>
    <row r="952" ht="16.5" customHeight="1"/>
    <row r="953" ht="16.5" customHeight="1"/>
    <row r="954" ht="16.5" customHeight="1"/>
    <row r="955" ht="16.5" customHeight="1"/>
    <row r="956" ht="16.5" customHeight="1"/>
    <row r="957" ht="16.5" customHeight="1"/>
    <row r="958" ht="16.5" customHeight="1"/>
    <row r="959" ht="16.5" customHeight="1"/>
    <row r="960" ht="16.5" customHeight="1"/>
    <row r="961" ht="16.5" customHeight="1"/>
    <row r="962" ht="16.5" customHeight="1"/>
    <row r="963" ht="16.5" customHeight="1"/>
    <row r="964" ht="16.5" customHeight="1"/>
    <row r="965" ht="16.5" customHeight="1"/>
    <row r="966" ht="16.5" customHeight="1"/>
    <row r="967" ht="16.5" customHeight="1"/>
    <row r="968" ht="16.5" customHeight="1"/>
    <row r="969" ht="16.5" customHeight="1"/>
    <row r="970" ht="16.5" customHeight="1"/>
    <row r="971" ht="16.5" customHeight="1"/>
    <row r="972" ht="16.5" customHeight="1"/>
    <row r="973" ht="16.5" customHeight="1"/>
    <row r="974" ht="16.5" customHeight="1"/>
    <row r="975" ht="16.5" customHeight="1"/>
    <row r="976" ht="16.5" customHeight="1"/>
    <row r="977" ht="16.5" customHeight="1"/>
    <row r="978" ht="16.5" customHeight="1"/>
    <row r="979" ht="16.5" customHeight="1"/>
    <row r="980" ht="16.5" customHeight="1"/>
    <row r="981" ht="16.5" customHeight="1"/>
    <row r="982" ht="16.5" customHeight="1"/>
    <row r="983" ht="16.5" customHeight="1"/>
    <row r="984" ht="16.5" customHeight="1"/>
    <row r="985" ht="16.5" customHeight="1"/>
    <row r="986" ht="16.5" customHeight="1"/>
    <row r="987" ht="16.5" customHeight="1"/>
    <row r="988" ht="16.5" customHeight="1"/>
    <row r="989" ht="16.5" customHeight="1"/>
    <row r="990" ht="16.5" customHeight="1"/>
    <row r="991" ht="16.5" customHeight="1"/>
    <row r="992" ht="16.5" customHeight="1"/>
    <row r="993" ht="16.5" customHeight="1"/>
    <row r="994" ht="16.5" customHeight="1"/>
    <row r="995" ht="16.5" customHeight="1"/>
    <row r="996" ht="16.5" customHeight="1"/>
    <row r="997" ht="16.5" customHeight="1"/>
    <row r="998" ht="16.5" customHeight="1"/>
    <row r="999" ht="16.5" customHeight="1"/>
    <row r="1000" ht="16.5" customHeight="1"/>
    <row r="1001" ht="16.5" customHeight="1"/>
    <row r="1002" ht="16.5" customHeight="1"/>
    <row r="1003" ht="16.5" customHeight="1"/>
    <row r="1004" ht="16.5" customHeight="1"/>
    <row r="1005" ht="16.5" customHeight="1"/>
    <row r="1006" ht="16.5" customHeight="1"/>
    <row r="1007" ht="16.5" customHeight="1"/>
    <row r="1008" ht="16.5" customHeight="1"/>
    <row r="1009" ht="16.5" customHeight="1"/>
    <row r="1010" ht="16.5" customHeight="1"/>
    <row r="1011" ht="16.5" customHeight="1"/>
  </sheetData>
  <mergeCells count="41">
    <mergeCell ref="C10:D10"/>
    <mergeCell ref="A1:E1"/>
    <mergeCell ref="A4:C4"/>
    <mergeCell ref="A5:C5"/>
    <mergeCell ref="A6:C6"/>
    <mergeCell ref="A7:C7"/>
    <mergeCell ref="C43:D43"/>
    <mergeCell ref="A11:A30"/>
    <mergeCell ref="C11:D11"/>
    <mergeCell ref="C13:D13"/>
    <mergeCell ref="C15:D15"/>
    <mergeCell ref="C19:D19"/>
    <mergeCell ref="C20:D20"/>
    <mergeCell ref="C22:D22"/>
    <mergeCell ref="C23:D23"/>
    <mergeCell ref="C24:D24"/>
    <mergeCell ref="C25:D25"/>
    <mergeCell ref="C26:D26"/>
    <mergeCell ref="C27:D27"/>
    <mergeCell ref="C53:D53"/>
    <mergeCell ref="A54:B54"/>
    <mergeCell ref="C54:D54"/>
    <mergeCell ref="C45:D45"/>
    <mergeCell ref="C46:D46"/>
    <mergeCell ref="C47:D47"/>
    <mergeCell ref="C48:D48"/>
    <mergeCell ref="C49:D49"/>
    <mergeCell ref="C50:D50"/>
    <mergeCell ref="A31:A53"/>
    <mergeCell ref="C44:D44"/>
    <mergeCell ref="C32:D32"/>
    <mergeCell ref="C35:D35"/>
    <mergeCell ref="C39:D39"/>
    <mergeCell ref="C40:D40"/>
    <mergeCell ref="C41:D41"/>
    <mergeCell ref="C36:D36"/>
    <mergeCell ref="C37:D37"/>
    <mergeCell ref="C38:D38"/>
    <mergeCell ref="C29:D29"/>
    <mergeCell ref="C30:D30"/>
    <mergeCell ref="C31:D31"/>
  </mergeCells>
  <phoneticPr fontId="3" type="noConversion"/>
  <pageMargins left="0.7" right="0.7" top="0.75" bottom="0.75" header="0" footer="0"/>
  <pageSetup paperSize="9" scale="81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98"/>
  <sheetViews>
    <sheetView topLeftCell="A19" zoomScaleNormal="100" workbookViewId="0">
      <selection activeCell="E20" sqref="E20"/>
    </sheetView>
  </sheetViews>
  <sheetFormatPr defaultColWidth="12.625" defaultRowHeight="15" customHeight="1"/>
  <cols>
    <col min="1" max="1" width="13.625" style="81" customWidth="1"/>
    <col min="2" max="2" width="11.375" style="81" customWidth="1"/>
    <col min="3" max="3" width="15.875" style="81" customWidth="1"/>
    <col min="4" max="4" width="15" style="81" customWidth="1"/>
    <col min="5" max="5" width="13.5" style="81" customWidth="1"/>
    <col min="6" max="26" width="7.625" style="81" customWidth="1"/>
    <col min="27" max="16384" width="12.625" style="81"/>
  </cols>
  <sheetData>
    <row r="1" spans="1:6" ht="16.5" customHeight="1">
      <c r="A1" s="205" t="s">
        <v>222</v>
      </c>
      <c r="B1" s="206"/>
      <c r="C1" s="206"/>
      <c r="D1" s="206"/>
      <c r="E1" s="207"/>
    </row>
    <row r="2" spans="1:6" ht="16.5" customHeight="1">
      <c r="A2" s="82"/>
      <c r="B2" s="83"/>
      <c r="C2" s="82"/>
      <c r="D2" s="82"/>
      <c r="E2" s="82"/>
    </row>
    <row r="3" spans="1:6" ht="16.5" customHeight="1">
      <c r="A3" s="84" t="s">
        <v>0</v>
      </c>
      <c r="B3" s="83"/>
      <c r="C3" s="82"/>
      <c r="D3" s="82"/>
      <c r="E3" s="85" t="s">
        <v>1</v>
      </c>
    </row>
    <row r="4" spans="1:6" ht="16.5" customHeight="1">
      <c r="A4" s="208" t="s">
        <v>2</v>
      </c>
      <c r="B4" s="206"/>
      <c r="C4" s="209"/>
      <c r="D4" s="86" t="s">
        <v>3</v>
      </c>
      <c r="E4" s="87" t="s">
        <v>4</v>
      </c>
    </row>
    <row r="5" spans="1:6" ht="16.5" customHeight="1">
      <c r="A5" s="210" t="s">
        <v>72</v>
      </c>
      <c r="B5" s="211"/>
      <c r="C5" s="212"/>
      <c r="D5" s="88">
        <v>12</v>
      </c>
      <c r="E5" s="89">
        <f>E23</f>
        <v>658600</v>
      </c>
    </row>
    <row r="6" spans="1:6" ht="16.5" customHeight="1">
      <c r="A6" s="195" t="s">
        <v>5</v>
      </c>
      <c r="B6" s="213"/>
      <c r="C6" s="214"/>
      <c r="D6" s="90">
        <v>22</v>
      </c>
      <c r="E6" s="91">
        <f>E46</f>
        <v>4367300</v>
      </c>
    </row>
    <row r="7" spans="1:6" ht="16.5" customHeight="1">
      <c r="A7" s="193" t="s">
        <v>6</v>
      </c>
      <c r="B7" s="206"/>
      <c r="C7" s="209"/>
      <c r="D7" s="92">
        <f t="shared" ref="D7:E7" si="0">D5+D6</f>
        <v>34</v>
      </c>
      <c r="E7" s="93">
        <f t="shared" si="0"/>
        <v>5025900</v>
      </c>
    </row>
    <row r="8" spans="1:6" ht="16.5" customHeight="1">
      <c r="A8" s="82"/>
      <c r="B8" s="83"/>
      <c r="C8" s="82"/>
      <c r="D8" s="82"/>
      <c r="E8" s="82"/>
    </row>
    <row r="9" spans="1:6" ht="16.5" customHeight="1">
      <c r="A9" s="84" t="s">
        <v>7</v>
      </c>
      <c r="B9" s="83"/>
      <c r="C9" s="82"/>
      <c r="D9" s="82"/>
      <c r="E9" s="82"/>
    </row>
    <row r="10" spans="1:6" ht="16.5" customHeight="1">
      <c r="A10" s="94" t="s">
        <v>8</v>
      </c>
      <c r="B10" s="94" t="s">
        <v>9</v>
      </c>
      <c r="C10" s="208" t="s">
        <v>10</v>
      </c>
      <c r="D10" s="194"/>
      <c r="E10" s="94" t="s">
        <v>11</v>
      </c>
    </row>
    <row r="11" spans="1:6" ht="16.5" customHeight="1">
      <c r="A11" s="204" t="s">
        <v>152</v>
      </c>
      <c r="B11" s="119">
        <v>43255</v>
      </c>
      <c r="C11" s="120" t="s">
        <v>223</v>
      </c>
      <c r="D11" s="120"/>
      <c r="E11" s="121">
        <v>80000</v>
      </c>
      <c r="F11" s="102"/>
    </row>
    <row r="12" spans="1:6" ht="16.5" customHeight="1">
      <c r="A12" s="223"/>
      <c r="B12" s="122">
        <v>43258</v>
      </c>
      <c r="C12" s="123" t="s">
        <v>224</v>
      </c>
      <c r="D12" s="123"/>
      <c r="E12" s="124">
        <v>22000</v>
      </c>
      <c r="F12" s="102"/>
    </row>
    <row r="13" spans="1:6" ht="16.5" customHeight="1">
      <c r="A13" s="223"/>
      <c r="B13" s="100">
        <v>43259</v>
      </c>
      <c r="C13" s="195" t="s">
        <v>225</v>
      </c>
      <c r="D13" s="196"/>
      <c r="E13" s="96">
        <v>70000</v>
      </c>
      <c r="F13" s="102"/>
    </row>
    <row r="14" spans="1:6" ht="16.5" customHeight="1">
      <c r="A14" s="223"/>
      <c r="B14" s="100">
        <v>43263</v>
      </c>
      <c r="C14" s="111" t="s">
        <v>226</v>
      </c>
      <c r="D14" s="106"/>
      <c r="E14" s="96">
        <v>50000</v>
      </c>
      <c r="F14" s="102"/>
    </row>
    <row r="15" spans="1:6" ht="16.5" customHeight="1">
      <c r="A15" s="223"/>
      <c r="B15" s="100">
        <v>43265</v>
      </c>
      <c r="C15" s="125" t="s">
        <v>227</v>
      </c>
      <c r="D15" s="125"/>
      <c r="E15" s="96">
        <v>43000</v>
      </c>
      <c r="F15" s="102"/>
    </row>
    <row r="16" spans="1:6" ht="16.5" customHeight="1">
      <c r="A16" s="223"/>
      <c r="B16" s="100">
        <v>43265</v>
      </c>
      <c r="C16" s="125" t="s">
        <v>228</v>
      </c>
      <c r="D16" s="125"/>
      <c r="E16" s="96">
        <v>51600</v>
      </c>
      <c r="F16" s="102"/>
    </row>
    <row r="17" spans="1:6" ht="16.5" customHeight="1">
      <c r="A17" s="223"/>
      <c r="B17" s="100">
        <v>43270</v>
      </c>
      <c r="C17" s="216" t="s">
        <v>229</v>
      </c>
      <c r="D17" s="196"/>
      <c r="E17" s="96">
        <v>70000</v>
      </c>
      <c r="F17" s="102"/>
    </row>
    <row r="18" spans="1:6" ht="16.5" customHeight="1">
      <c r="A18" s="223"/>
      <c r="B18" s="100">
        <v>43271</v>
      </c>
      <c r="C18" s="195" t="s">
        <v>230</v>
      </c>
      <c r="D18" s="196"/>
      <c r="E18" s="97">
        <v>48000</v>
      </c>
      <c r="F18" s="102"/>
    </row>
    <row r="19" spans="1:6" ht="16.5" customHeight="1">
      <c r="A19" s="223"/>
      <c r="B19" s="100">
        <v>43272</v>
      </c>
      <c r="C19" s="195" t="s">
        <v>231</v>
      </c>
      <c r="D19" s="196"/>
      <c r="E19" s="96">
        <v>48000</v>
      </c>
      <c r="F19" s="102"/>
    </row>
    <row r="20" spans="1:6" ht="16.5" customHeight="1">
      <c r="A20" s="223"/>
      <c r="B20" s="100">
        <v>43273</v>
      </c>
      <c r="C20" s="216" t="s">
        <v>232</v>
      </c>
      <c r="D20" s="196"/>
      <c r="E20" s="96">
        <v>60000</v>
      </c>
      <c r="F20" s="102"/>
    </row>
    <row r="21" spans="1:6" ht="16.5" customHeight="1">
      <c r="A21" s="223"/>
      <c r="B21" s="100">
        <v>43280</v>
      </c>
      <c r="C21" s="195" t="s">
        <v>233</v>
      </c>
      <c r="D21" s="196"/>
      <c r="E21" s="96">
        <v>70000</v>
      </c>
      <c r="F21" s="102"/>
    </row>
    <row r="22" spans="1:6" ht="16.5" customHeight="1">
      <c r="A22" s="223"/>
      <c r="B22" s="100">
        <v>43280</v>
      </c>
      <c r="C22" s="195" t="s">
        <v>234</v>
      </c>
      <c r="D22" s="196"/>
      <c r="E22" s="96">
        <v>46000</v>
      </c>
    </row>
    <row r="23" spans="1:6" ht="16.5" customHeight="1">
      <c r="A23" s="226"/>
      <c r="B23" s="103" t="s">
        <v>12</v>
      </c>
      <c r="C23" s="191"/>
      <c r="D23" s="192"/>
      <c r="E23" s="104">
        <f>SUM(E11:E22)</f>
        <v>658600</v>
      </c>
    </row>
    <row r="24" spans="1:6" ht="16.5" customHeight="1">
      <c r="A24" s="197" t="s">
        <v>163</v>
      </c>
      <c r="B24" s="126">
        <v>43252</v>
      </c>
      <c r="C24" s="210" t="s">
        <v>235</v>
      </c>
      <c r="D24" s="224"/>
      <c r="E24" s="113">
        <v>287800</v>
      </c>
      <c r="F24" s="102"/>
    </row>
    <row r="25" spans="1:6" ht="16.5" customHeight="1">
      <c r="A25" s="217"/>
      <c r="B25" s="126">
        <v>43255</v>
      </c>
      <c r="C25" s="219" t="s">
        <v>236</v>
      </c>
      <c r="D25" s="225"/>
      <c r="E25" s="113">
        <v>350000</v>
      </c>
      <c r="F25" s="102"/>
    </row>
    <row r="26" spans="1:6" ht="16.5" customHeight="1">
      <c r="A26" s="217"/>
      <c r="B26" s="100">
        <v>43256</v>
      </c>
      <c r="C26" s="219" t="s">
        <v>237</v>
      </c>
      <c r="D26" s="225"/>
      <c r="E26" s="113">
        <v>107000</v>
      </c>
      <c r="F26" s="102"/>
    </row>
    <row r="27" spans="1:6" ht="16.5" customHeight="1">
      <c r="A27" s="198"/>
      <c r="B27" s="100">
        <v>43256</v>
      </c>
      <c r="C27" s="219" t="s">
        <v>238</v>
      </c>
      <c r="D27" s="220"/>
      <c r="E27" s="113">
        <v>111000</v>
      </c>
      <c r="F27" s="102"/>
    </row>
    <row r="28" spans="1:6" ht="16.5" customHeight="1">
      <c r="A28" s="198"/>
      <c r="B28" s="100">
        <v>43259</v>
      </c>
      <c r="C28" s="195" t="s">
        <v>239</v>
      </c>
      <c r="D28" s="196"/>
      <c r="E28" s="97">
        <v>65000</v>
      </c>
      <c r="F28" s="102"/>
    </row>
    <row r="29" spans="1:6" ht="16.5" customHeight="1">
      <c r="A29" s="198"/>
      <c r="B29" s="100">
        <v>43262</v>
      </c>
      <c r="C29" s="195" t="s">
        <v>240</v>
      </c>
      <c r="D29" s="196"/>
      <c r="E29" s="99">
        <v>275000</v>
      </c>
      <c r="F29" s="102"/>
    </row>
    <row r="30" spans="1:6" ht="16.5" customHeight="1">
      <c r="A30" s="198"/>
      <c r="B30" s="100">
        <v>43262</v>
      </c>
      <c r="C30" s="111" t="s">
        <v>241</v>
      </c>
      <c r="D30" s="106"/>
      <c r="E30" s="99">
        <v>320000</v>
      </c>
      <c r="F30" s="102"/>
    </row>
    <row r="31" spans="1:6" ht="16.5" customHeight="1">
      <c r="A31" s="198"/>
      <c r="B31" s="100">
        <v>43266</v>
      </c>
      <c r="C31" s="107" t="s">
        <v>242</v>
      </c>
      <c r="D31" s="107"/>
      <c r="E31" s="99">
        <v>345000</v>
      </c>
      <c r="F31" s="102"/>
    </row>
    <row r="32" spans="1:6" ht="16.5" customHeight="1">
      <c r="A32" s="198"/>
      <c r="B32" s="100">
        <v>43266</v>
      </c>
      <c r="C32" s="111" t="s">
        <v>243</v>
      </c>
      <c r="D32" s="127"/>
      <c r="E32" s="99">
        <v>48000</v>
      </c>
      <c r="F32" s="102"/>
    </row>
    <row r="33" spans="1:6" ht="16.5" customHeight="1">
      <c r="A33" s="198"/>
      <c r="B33" s="100">
        <v>43269</v>
      </c>
      <c r="C33" s="195" t="s">
        <v>244</v>
      </c>
      <c r="D33" s="196"/>
      <c r="E33" s="96">
        <v>182000</v>
      </c>
      <c r="F33" s="102"/>
    </row>
    <row r="34" spans="1:6" ht="16.5" customHeight="1">
      <c r="A34" s="198"/>
      <c r="B34" s="100">
        <v>43270</v>
      </c>
      <c r="C34" s="195" t="s">
        <v>245</v>
      </c>
      <c r="D34" s="196"/>
      <c r="E34" s="99">
        <v>270000</v>
      </c>
      <c r="F34" s="102"/>
    </row>
    <row r="35" spans="1:6" ht="16.5" customHeight="1">
      <c r="A35" s="198"/>
      <c r="B35" s="100">
        <v>43271</v>
      </c>
      <c r="C35" s="111" t="s">
        <v>246</v>
      </c>
      <c r="D35" s="106"/>
      <c r="E35" s="99">
        <v>130000</v>
      </c>
      <c r="F35" s="102"/>
    </row>
    <row r="36" spans="1:6" ht="16.5" customHeight="1">
      <c r="A36" s="198"/>
      <c r="B36" s="100">
        <v>43273</v>
      </c>
      <c r="C36" s="195" t="s">
        <v>247</v>
      </c>
      <c r="D36" s="196"/>
      <c r="E36" s="96">
        <v>166000</v>
      </c>
      <c r="F36" s="102"/>
    </row>
    <row r="37" spans="1:6" ht="16.5" customHeight="1">
      <c r="A37" s="198"/>
      <c r="B37" s="100">
        <v>43273</v>
      </c>
      <c r="C37" s="111" t="s">
        <v>177</v>
      </c>
      <c r="D37" s="106"/>
      <c r="E37" s="96">
        <v>128000</v>
      </c>
      <c r="F37" s="102"/>
    </row>
    <row r="38" spans="1:6" ht="16.5" customHeight="1">
      <c r="A38" s="198"/>
      <c r="B38" s="100">
        <v>43276</v>
      </c>
      <c r="C38" s="111" t="s">
        <v>248</v>
      </c>
      <c r="D38" s="106"/>
      <c r="E38" s="96">
        <v>123000</v>
      </c>
      <c r="F38" s="102"/>
    </row>
    <row r="39" spans="1:6" ht="16.5" customHeight="1">
      <c r="A39" s="198"/>
      <c r="B39" s="100">
        <v>43276</v>
      </c>
      <c r="C39" s="107" t="s">
        <v>249</v>
      </c>
      <c r="D39" s="107"/>
      <c r="E39" s="97">
        <v>327000</v>
      </c>
      <c r="F39" s="102"/>
    </row>
    <row r="40" spans="1:6" ht="16.5" customHeight="1">
      <c r="A40" s="198"/>
      <c r="B40" s="100">
        <v>43277</v>
      </c>
      <c r="C40" s="195" t="s">
        <v>250</v>
      </c>
      <c r="D40" s="196"/>
      <c r="E40" s="97">
        <v>176000</v>
      </c>
      <c r="F40" s="102"/>
    </row>
    <row r="41" spans="1:6" ht="16.5" customHeight="1">
      <c r="A41" s="198"/>
      <c r="B41" s="100">
        <v>43277</v>
      </c>
      <c r="C41" s="111" t="s">
        <v>251</v>
      </c>
      <c r="D41" s="106"/>
      <c r="E41" s="97">
        <v>378000</v>
      </c>
      <c r="F41" s="102"/>
    </row>
    <row r="42" spans="1:6" ht="16.5" customHeight="1">
      <c r="A42" s="198"/>
      <c r="B42" s="100">
        <v>43278</v>
      </c>
      <c r="C42" s="195" t="s">
        <v>252</v>
      </c>
      <c r="D42" s="196"/>
      <c r="E42" s="96">
        <v>45000</v>
      </c>
      <c r="F42" s="102"/>
    </row>
    <row r="43" spans="1:6" ht="16.5" customHeight="1">
      <c r="A43" s="198"/>
      <c r="B43" s="100">
        <v>43279</v>
      </c>
      <c r="C43" s="107" t="s">
        <v>253</v>
      </c>
      <c r="D43" s="107"/>
      <c r="E43" s="97">
        <v>46000</v>
      </c>
      <c r="F43" s="102"/>
    </row>
    <row r="44" spans="1:6" ht="16.5" customHeight="1">
      <c r="A44" s="198"/>
      <c r="B44" s="100">
        <v>43280</v>
      </c>
      <c r="C44" s="111" t="s">
        <v>254</v>
      </c>
      <c r="D44" s="127"/>
      <c r="E44" s="97">
        <v>277500</v>
      </c>
      <c r="F44" s="102"/>
    </row>
    <row r="45" spans="1:6" ht="16.5" customHeight="1">
      <c r="A45" s="198"/>
      <c r="B45" s="100">
        <v>43280</v>
      </c>
      <c r="C45" s="195" t="s">
        <v>255</v>
      </c>
      <c r="D45" s="196"/>
      <c r="E45" s="97">
        <v>210000</v>
      </c>
      <c r="F45" s="102"/>
    </row>
    <row r="46" spans="1:6" ht="16.5" customHeight="1">
      <c r="A46" s="199"/>
      <c r="B46" s="103" t="s">
        <v>12</v>
      </c>
      <c r="C46" s="191"/>
      <c r="D46" s="192"/>
      <c r="E46" s="104">
        <f>SUM(E24:E45)</f>
        <v>4367300</v>
      </c>
    </row>
    <row r="47" spans="1:6" ht="16.5" customHeight="1">
      <c r="A47" s="193" t="s">
        <v>100</v>
      </c>
      <c r="B47" s="194"/>
      <c r="C47" s="193"/>
      <c r="D47" s="194"/>
      <c r="E47" s="110">
        <f>E23+E46</f>
        <v>5025900</v>
      </c>
    </row>
    <row r="48" spans="1:6" ht="16.5" customHeight="1"/>
    <row r="49" ht="16.5" customHeight="1"/>
    <row r="50" ht="16.5" customHeight="1"/>
    <row r="51" ht="16.5" customHeight="1"/>
    <row r="52" ht="16.5" customHeight="1"/>
    <row r="53" ht="16.5" customHeight="1"/>
    <row r="54" ht="16.5" customHeight="1"/>
    <row r="55" ht="16.5" customHeight="1"/>
    <row r="56" ht="16.5" customHeight="1"/>
    <row r="57" ht="16.5" customHeight="1"/>
    <row r="58" ht="16.5" customHeight="1"/>
    <row r="59" ht="16.5" customHeight="1"/>
    <row r="60" ht="16.5" customHeight="1"/>
    <row r="61" ht="16.5" customHeight="1"/>
    <row r="62" ht="16.5" customHeight="1"/>
    <row r="63" ht="16.5" customHeight="1"/>
    <row r="64" ht="16.5" customHeight="1"/>
    <row r="65" ht="16.5" customHeight="1"/>
    <row r="66" ht="16.5" customHeight="1"/>
    <row r="67" ht="16.5" customHeight="1"/>
    <row r="68" ht="16.5" customHeight="1"/>
    <row r="69" ht="16.5" customHeight="1"/>
    <row r="70" ht="16.5" customHeight="1"/>
    <row r="71" ht="16.5" customHeight="1"/>
    <row r="72" ht="16.5" customHeight="1"/>
    <row r="73" ht="16.5" customHeight="1"/>
    <row r="74" ht="16.5" customHeight="1"/>
    <row r="75" ht="16.5" customHeight="1"/>
    <row r="76" ht="16.5" customHeight="1"/>
    <row r="77" ht="16.5" customHeight="1"/>
    <row r="78" ht="16.5" customHeight="1"/>
    <row r="79" ht="16.5" customHeight="1"/>
    <row r="80" ht="16.5" customHeight="1"/>
    <row r="81" ht="16.5" customHeight="1"/>
    <row r="82" ht="16.5" customHeight="1"/>
    <row r="83" ht="16.5" customHeight="1"/>
    <row r="84" ht="16.5" customHeight="1"/>
    <row r="85" ht="16.5" customHeight="1"/>
    <row r="86" ht="16.5" customHeight="1"/>
    <row r="87" ht="16.5" customHeight="1"/>
    <row r="88" ht="16.5" customHeight="1"/>
    <row r="89" ht="16.5" customHeight="1"/>
    <row r="90" ht="16.5" customHeight="1"/>
    <row r="91" ht="16.5" customHeight="1"/>
    <row r="92" ht="16.5" customHeight="1"/>
    <row r="93" ht="16.5" customHeight="1"/>
    <row r="94" ht="16.5" customHeight="1"/>
    <row r="95" ht="16.5" customHeight="1"/>
    <row r="96" ht="16.5" customHeight="1"/>
    <row r="97" ht="16.5" customHeight="1"/>
    <row r="98" ht="16.5" customHeight="1"/>
    <row r="99" ht="16.5" customHeight="1"/>
    <row r="100" ht="16.5" customHeight="1"/>
    <row r="101" ht="16.5" customHeight="1"/>
    <row r="102" ht="16.5" customHeight="1"/>
    <row r="103" ht="16.5" customHeight="1"/>
    <row r="104" ht="16.5" customHeight="1"/>
    <row r="105" ht="16.5" customHeight="1"/>
    <row r="106" ht="16.5" customHeight="1"/>
    <row r="107" ht="16.5" customHeight="1"/>
    <row r="108" ht="16.5" customHeight="1"/>
    <row r="109" ht="16.5" customHeight="1"/>
    <row r="110" ht="16.5" customHeight="1"/>
    <row r="111" ht="16.5" customHeight="1"/>
    <row r="112" ht="16.5" customHeight="1"/>
    <row r="113" ht="16.5" customHeight="1"/>
    <row r="114" ht="16.5" customHeight="1"/>
    <row r="115" ht="16.5" customHeight="1"/>
    <row r="116" ht="16.5" customHeight="1"/>
    <row r="117" ht="16.5" customHeight="1"/>
    <row r="118" ht="16.5" customHeight="1"/>
    <row r="119" ht="16.5" customHeight="1"/>
    <row r="120" ht="16.5" customHeight="1"/>
    <row r="121" ht="16.5" customHeight="1"/>
    <row r="122" ht="16.5" customHeight="1"/>
    <row r="123" ht="16.5" customHeight="1"/>
    <row r="124" ht="16.5" customHeight="1"/>
    <row r="125" ht="16.5" customHeight="1"/>
    <row r="126" ht="16.5" customHeight="1"/>
    <row r="127" ht="16.5" customHeight="1"/>
    <row r="128" ht="16.5" customHeight="1"/>
    <row r="129" ht="16.5" customHeight="1"/>
    <row r="130" ht="16.5" customHeight="1"/>
    <row r="131" ht="16.5" customHeight="1"/>
    <row r="132" ht="16.5" customHeight="1"/>
    <row r="133" ht="16.5" customHeight="1"/>
    <row r="134" ht="16.5" customHeight="1"/>
    <row r="135" ht="16.5" customHeight="1"/>
    <row r="136" ht="16.5" customHeight="1"/>
    <row r="137" ht="16.5" customHeight="1"/>
    <row r="138" ht="16.5" customHeight="1"/>
    <row r="139" ht="16.5" customHeight="1"/>
    <row r="140" ht="16.5" customHeight="1"/>
    <row r="141" ht="16.5" customHeight="1"/>
    <row r="142" ht="16.5" customHeight="1"/>
    <row r="143" ht="16.5" customHeight="1"/>
    <row r="144" ht="16.5" customHeight="1"/>
    <row r="145" ht="16.5" customHeight="1"/>
    <row r="146" ht="16.5" customHeight="1"/>
    <row r="147" ht="16.5" customHeight="1"/>
    <row r="148" ht="16.5" customHeight="1"/>
    <row r="149" ht="16.5" customHeight="1"/>
    <row r="150" ht="16.5" customHeight="1"/>
    <row r="151" ht="16.5" customHeight="1"/>
    <row r="152" ht="16.5" customHeight="1"/>
    <row r="153" ht="16.5" customHeight="1"/>
    <row r="154" ht="16.5" customHeight="1"/>
    <row r="155" ht="16.5" customHeight="1"/>
    <row r="156" ht="16.5" customHeight="1"/>
    <row r="157" ht="16.5" customHeight="1"/>
    <row r="158" ht="16.5" customHeight="1"/>
    <row r="159" ht="16.5" customHeight="1"/>
    <row r="160" ht="16.5" customHeight="1"/>
    <row r="161" ht="16.5" customHeight="1"/>
    <row r="162" ht="16.5" customHeight="1"/>
    <row r="163" ht="16.5" customHeight="1"/>
    <row r="164" ht="16.5" customHeight="1"/>
    <row r="165" ht="16.5" customHeight="1"/>
    <row r="166" ht="16.5" customHeight="1"/>
    <row r="167" ht="16.5" customHeight="1"/>
    <row r="168" ht="16.5" customHeight="1"/>
    <row r="169" ht="16.5" customHeight="1"/>
    <row r="170" ht="16.5" customHeight="1"/>
    <row r="171" ht="16.5" customHeight="1"/>
    <row r="172" ht="16.5" customHeight="1"/>
    <row r="173" ht="16.5" customHeight="1"/>
    <row r="174" ht="16.5" customHeight="1"/>
    <row r="175" ht="16.5" customHeight="1"/>
    <row r="176" ht="16.5" customHeight="1"/>
    <row r="177" ht="16.5" customHeight="1"/>
    <row r="178" ht="16.5" customHeight="1"/>
    <row r="179" ht="16.5" customHeight="1"/>
    <row r="180" ht="16.5" customHeight="1"/>
    <row r="181" ht="16.5" customHeight="1"/>
    <row r="182" ht="16.5" customHeight="1"/>
    <row r="183" ht="16.5" customHeight="1"/>
    <row r="184" ht="16.5" customHeight="1"/>
    <row r="185" ht="16.5" customHeight="1"/>
    <row r="186" ht="16.5" customHeight="1"/>
    <row r="187" ht="16.5" customHeight="1"/>
    <row r="188" ht="16.5" customHeight="1"/>
    <row r="189" ht="16.5" customHeight="1"/>
    <row r="190" ht="16.5" customHeight="1"/>
    <row r="191" ht="16.5" customHeight="1"/>
    <row r="192" ht="16.5" customHeight="1"/>
    <row r="193" ht="16.5" customHeight="1"/>
    <row r="194" ht="16.5" customHeight="1"/>
    <row r="195" ht="16.5" customHeight="1"/>
    <row r="196" ht="16.5" customHeight="1"/>
    <row r="197" ht="16.5" customHeight="1"/>
    <row r="198" ht="16.5" customHeight="1"/>
    <row r="199" ht="16.5" customHeight="1"/>
    <row r="200" ht="16.5" customHeight="1"/>
    <row r="201" ht="16.5" customHeight="1"/>
    <row r="202" ht="16.5" customHeight="1"/>
    <row r="203" ht="16.5" customHeight="1"/>
    <row r="204" ht="16.5" customHeight="1"/>
    <row r="205" ht="16.5" customHeight="1"/>
    <row r="206" ht="16.5" customHeight="1"/>
    <row r="207" ht="16.5" customHeight="1"/>
    <row r="208" ht="16.5" customHeight="1"/>
    <row r="209" ht="16.5" customHeight="1"/>
    <row r="210" ht="16.5" customHeight="1"/>
    <row r="211" ht="16.5" customHeight="1"/>
    <row r="212" ht="16.5" customHeight="1"/>
    <row r="213" ht="16.5" customHeight="1"/>
    <row r="214" ht="16.5" customHeight="1"/>
    <row r="215" ht="16.5" customHeight="1"/>
    <row r="216" ht="16.5" customHeight="1"/>
    <row r="217" ht="16.5" customHeight="1"/>
    <row r="218" ht="16.5" customHeight="1"/>
    <row r="219" ht="16.5" customHeight="1"/>
    <row r="220" ht="16.5" customHeight="1"/>
    <row r="221" ht="16.5" customHeight="1"/>
    <row r="222" ht="16.5" customHeight="1"/>
    <row r="223" ht="16.5" customHeight="1"/>
    <row r="224" ht="16.5" customHeight="1"/>
    <row r="225" ht="16.5" customHeight="1"/>
    <row r="226" ht="16.5" customHeight="1"/>
    <row r="227" ht="16.5" customHeight="1"/>
    <row r="228" ht="16.5" customHeight="1"/>
    <row r="229" ht="16.5" customHeight="1"/>
    <row r="230" ht="16.5" customHeight="1"/>
    <row r="231" ht="16.5" customHeight="1"/>
    <row r="232" ht="16.5" customHeight="1"/>
    <row r="233" ht="16.5" customHeight="1"/>
    <row r="234" ht="16.5" customHeight="1"/>
    <row r="235" ht="16.5" customHeight="1"/>
    <row r="236" ht="16.5" customHeight="1"/>
    <row r="237" ht="16.5" customHeight="1"/>
    <row r="238" ht="16.5" customHeight="1"/>
    <row r="239" ht="16.5" customHeight="1"/>
    <row r="240" ht="16.5" customHeight="1"/>
    <row r="241" ht="16.5" customHeight="1"/>
    <row r="242" ht="16.5" customHeight="1"/>
    <row r="243" ht="16.5" customHeight="1"/>
    <row r="244" ht="16.5" customHeight="1"/>
    <row r="245" ht="16.5" customHeight="1"/>
    <row r="246" ht="16.5" customHeight="1"/>
    <row r="247" ht="16.5" customHeight="1"/>
    <row r="248" ht="16.5" customHeight="1"/>
    <row r="249" ht="16.5" customHeight="1"/>
    <row r="250" ht="16.5" customHeight="1"/>
    <row r="251" ht="16.5" customHeight="1"/>
    <row r="252" ht="16.5" customHeight="1"/>
    <row r="253" ht="16.5" customHeight="1"/>
    <row r="254" ht="16.5" customHeight="1"/>
    <row r="255" ht="16.5" customHeight="1"/>
    <row r="256" ht="16.5" customHeight="1"/>
    <row r="257" ht="16.5" customHeight="1"/>
    <row r="258" ht="16.5" customHeight="1"/>
    <row r="259" ht="16.5" customHeight="1"/>
    <row r="260" ht="16.5" customHeight="1"/>
    <row r="261" ht="16.5" customHeight="1"/>
    <row r="262" ht="16.5" customHeight="1"/>
    <row r="263" ht="16.5" customHeight="1"/>
    <row r="264" ht="16.5" customHeight="1"/>
    <row r="265" ht="16.5" customHeight="1"/>
    <row r="266" ht="16.5" customHeight="1"/>
    <row r="267" ht="16.5" customHeight="1"/>
    <row r="268" ht="16.5" customHeight="1"/>
    <row r="269" ht="16.5" customHeight="1"/>
    <row r="270" ht="16.5" customHeight="1"/>
    <row r="271" ht="16.5" customHeight="1"/>
    <row r="272" ht="16.5" customHeight="1"/>
    <row r="273" ht="16.5" customHeight="1"/>
    <row r="274" ht="16.5" customHeight="1"/>
    <row r="275" ht="16.5" customHeight="1"/>
    <row r="276" ht="16.5" customHeight="1"/>
    <row r="277" ht="16.5" customHeight="1"/>
    <row r="278" ht="16.5" customHeight="1"/>
    <row r="279" ht="16.5" customHeight="1"/>
    <row r="280" ht="16.5" customHeight="1"/>
    <row r="281" ht="16.5" customHeight="1"/>
    <row r="282" ht="16.5" customHeight="1"/>
    <row r="283" ht="16.5" customHeight="1"/>
    <row r="284" ht="16.5" customHeight="1"/>
    <row r="285" ht="16.5" customHeight="1"/>
    <row r="286" ht="16.5" customHeight="1"/>
    <row r="287" ht="16.5" customHeight="1"/>
    <row r="288" ht="16.5" customHeight="1"/>
    <row r="289" ht="16.5" customHeight="1"/>
    <row r="290" ht="16.5" customHeight="1"/>
    <row r="291" ht="16.5" customHeight="1"/>
    <row r="292" ht="16.5" customHeight="1"/>
    <row r="293" ht="16.5" customHeight="1"/>
    <row r="294" ht="16.5" customHeight="1"/>
    <row r="295" ht="16.5" customHeight="1"/>
    <row r="296" ht="16.5" customHeight="1"/>
    <row r="297" ht="16.5" customHeight="1"/>
    <row r="298" ht="16.5" customHeight="1"/>
    <row r="299" ht="16.5" customHeight="1"/>
    <row r="300" ht="16.5" customHeight="1"/>
    <row r="301" ht="16.5" customHeight="1"/>
    <row r="302" ht="16.5" customHeight="1"/>
    <row r="303" ht="16.5" customHeight="1"/>
    <row r="304" ht="16.5" customHeight="1"/>
    <row r="305" ht="16.5" customHeight="1"/>
    <row r="306" ht="16.5" customHeight="1"/>
    <row r="307" ht="16.5" customHeight="1"/>
    <row r="308" ht="16.5" customHeight="1"/>
    <row r="309" ht="16.5" customHeight="1"/>
    <row r="310" ht="16.5" customHeight="1"/>
    <row r="311" ht="16.5" customHeight="1"/>
    <row r="312" ht="16.5" customHeight="1"/>
    <row r="313" ht="16.5" customHeight="1"/>
    <row r="314" ht="16.5" customHeight="1"/>
    <row r="315" ht="16.5" customHeight="1"/>
    <row r="316" ht="16.5" customHeight="1"/>
    <row r="317" ht="16.5" customHeight="1"/>
    <row r="318" ht="16.5" customHeight="1"/>
    <row r="319" ht="16.5" customHeight="1"/>
    <row r="320" ht="16.5" customHeight="1"/>
    <row r="321" ht="16.5" customHeight="1"/>
    <row r="322" ht="16.5" customHeight="1"/>
    <row r="323" ht="16.5" customHeight="1"/>
    <row r="324" ht="16.5" customHeight="1"/>
    <row r="325" ht="16.5" customHeight="1"/>
    <row r="326" ht="16.5" customHeight="1"/>
    <row r="327" ht="16.5" customHeight="1"/>
    <row r="328" ht="16.5" customHeight="1"/>
    <row r="329" ht="16.5" customHeight="1"/>
    <row r="330" ht="16.5" customHeight="1"/>
    <row r="331" ht="16.5" customHeight="1"/>
    <row r="332" ht="16.5" customHeight="1"/>
    <row r="333" ht="16.5" customHeight="1"/>
    <row r="334" ht="16.5" customHeight="1"/>
    <row r="335" ht="16.5" customHeight="1"/>
    <row r="336" ht="16.5" customHeight="1"/>
    <row r="337" ht="16.5" customHeight="1"/>
    <row r="338" ht="16.5" customHeight="1"/>
    <row r="339" ht="16.5" customHeight="1"/>
    <row r="340" ht="16.5" customHeight="1"/>
    <row r="341" ht="16.5" customHeight="1"/>
    <row r="342" ht="16.5" customHeight="1"/>
    <row r="343" ht="16.5" customHeight="1"/>
    <row r="344" ht="16.5" customHeight="1"/>
    <row r="345" ht="16.5" customHeight="1"/>
    <row r="346" ht="16.5" customHeight="1"/>
    <row r="347" ht="16.5" customHeight="1"/>
    <row r="348" ht="16.5" customHeight="1"/>
    <row r="349" ht="16.5" customHeight="1"/>
    <row r="350" ht="16.5" customHeight="1"/>
    <row r="351" ht="16.5" customHeight="1"/>
    <row r="352" ht="16.5" customHeight="1"/>
    <row r="353" ht="16.5" customHeight="1"/>
    <row r="354" ht="16.5" customHeight="1"/>
    <row r="355" ht="16.5" customHeight="1"/>
    <row r="356" ht="16.5" customHeight="1"/>
    <row r="357" ht="16.5" customHeight="1"/>
    <row r="358" ht="16.5" customHeight="1"/>
    <row r="359" ht="16.5" customHeight="1"/>
    <row r="360" ht="16.5" customHeight="1"/>
    <row r="361" ht="16.5" customHeight="1"/>
    <row r="362" ht="16.5" customHeight="1"/>
    <row r="363" ht="16.5" customHeight="1"/>
    <row r="364" ht="16.5" customHeight="1"/>
    <row r="365" ht="16.5" customHeight="1"/>
    <row r="366" ht="16.5" customHeight="1"/>
    <row r="367" ht="16.5" customHeight="1"/>
    <row r="368" ht="16.5" customHeight="1"/>
    <row r="369" ht="16.5" customHeight="1"/>
    <row r="370" ht="16.5" customHeight="1"/>
    <row r="371" ht="16.5" customHeight="1"/>
    <row r="372" ht="16.5" customHeight="1"/>
    <row r="373" ht="16.5" customHeight="1"/>
    <row r="374" ht="16.5" customHeight="1"/>
    <row r="375" ht="16.5" customHeight="1"/>
    <row r="376" ht="16.5" customHeight="1"/>
    <row r="377" ht="16.5" customHeight="1"/>
    <row r="378" ht="16.5" customHeight="1"/>
    <row r="379" ht="16.5" customHeight="1"/>
    <row r="380" ht="16.5" customHeight="1"/>
    <row r="381" ht="16.5" customHeight="1"/>
    <row r="382" ht="16.5" customHeight="1"/>
    <row r="383" ht="16.5" customHeight="1"/>
    <row r="384" ht="16.5" customHeight="1"/>
    <row r="385" ht="16.5" customHeight="1"/>
    <row r="386" ht="16.5" customHeight="1"/>
    <row r="387" ht="16.5" customHeight="1"/>
    <row r="388" ht="16.5" customHeight="1"/>
    <row r="389" ht="16.5" customHeight="1"/>
    <row r="390" ht="16.5" customHeight="1"/>
    <row r="391" ht="16.5" customHeight="1"/>
    <row r="392" ht="16.5" customHeight="1"/>
    <row r="393" ht="16.5" customHeight="1"/>
    <row r="394" ht="16.5" customHeight="1"/>
    <row r="395" ht="16.5" customHeight="1"/>
    <row r="396" ht="16.5" customHeight="1"/>
    <row r="397" ht="16.5" customHeight="1"/>
    <row r="398" ht="16.5" customHeight="1"/>
    <row r="399" ht="16.5" customHeight="1"/>
    <row r="400" ht="16.5" customHeight="1"/>
    <row r="401" ht="16.5" customHeight="1"/>
    <row r="402" ht="16.5" customHeight="1"/>
    <row r="403" ht="16.5" customHeight="1"/>
    <row r="404" ht="16.5" customHeight="1"/>
    <row r="405" ht="16.5" customHeight="1"/>
    <row r="406" ht="16.5" customHeight="1"/>
    <row r="407" ht="16.5" customHeight="1"/>
    <row r="408" ht="16.5" customHeight="1"/>
    <row r="409" ht="16.5" customHeight="1"/>
    <row r="410" ht="16.5" customHeight="1"/>
    <row r="411" ht="16.5" customHeight="1"/>
    <row r="412" ht="16.5" customHeight="1"/>
    <row r="413" ht="16.5" customHeight="1"/>
    <row r="414" ht="16.5" customHeight="1"/>
    <row r="415" ht="16.5" customHeight="1"/>
    <row r="416" ht="16.5" customHeight="1"/>
    <row r="417" ht="16.5" customHeight="1"/>
    <row r="418" ht="16.5" customHeight="1"/>
    <row r="419" ht="16.5" customHeight="1"/>
    <row r="420" ht="16.5" customHeight="1"/>
    <row r="421" ht="16.5" customHeight="1"/>
    <row r="422" ht="16.5" customHeight="1"/>
    <row r="423" ht="16.5" customHeight="1"/>
    <row r="424" ht="16.5" customHeight="1"/>
    <row r="425" ht="16.5" customHeight="1"/>
    <row r="426" ht="16.5" customHeight="1"/>
    <row r="427" ht="16.5" customHeight="1"/>
    <row r="428" ht="16.5" customHeight="1"/>
    <row r="429" ht="16.5" customHeight="1"/>
    <row r="430" ht="16.5" customHeight="1"/>
    <row r="431" ht="16.5" customHeight="1"/>
    <row r="432" ht="16.5" customHeight="1"/>
    <row r="433" ht="16.5" customHeight="1"/>
    <row r="434" ht="16.5" customHeight="1"/>
    <row r="435" ht="16.5" customHeight="1"/>
    <row r="436" ht="16.5" customHeight="1"/>
    <row r="437" ht="16.5" customHeight="1"/>
    <row r="438" ht="16.5" customHeight="1"/>
    <row r="439" ht="16.5" customHeight="1"/>
    <row r="440" ht="16.5" customHeight="1"/>
    <row r="441" ht="16.5" customHeight="1"/>
    <row r="442" ht="16.5" customHeight="1"/>
    <row r="443" ht="16.5" customHeight="1"/>
    <row r="444" ht="16.5" customHeight="1"/>
    <row r="445" ht="16.5" customHeight="1"/>
    <row r="446" ht="16.5" customHeight="1"/>
    <row r="447" ht="16.5" customHeight="1"/>
    <row r="448" ht="16.5" customHeight="1"/>
    <row r="449" ht="16.5" customHeight="1"/>
    <row r="450" ht="16.5" customHeight="1"/>
    <row r="451" ht="16.5" customHeight="1"/>
    <row r="452" ht="16.5" customHeight="1"/>
    <row r="453" ht="16.5" customHeight="1"/>
    <row r="454" ht="16.5" customHeight="1"/>
    <row r="455" ht="16.5" customHeight="1"/>
    <row r="456" ht="16.5" customHeight="1"/>
    <row r="457" ht="16.5" customHeight="1"/>
    <row r="458" ht="16.5" customHeight="1"/>
    <row r="459" ht="16.5" customHeight="1"/>
    <row r="460" ht="16.5" customHeight="1"/>
    <row r="461" ht="16.5" customHeight="1"/>
    <row r="462" ht="16.5" customHeight="1"/>
    <row r="463" ht="16.5" customHeight="1"/>
    <row r="464" ht="16.5" customHeight="1"/>
    <row r="465" ht="16.5" customHeight="1"/>
    <row r="466" ht="16.5" customHeight="1"/>
    <row r="467" ht="16.5" customHeight="1"/>
    <row r="468" ht="16.5" customHeight="1"/>
    <row r="469" ht="16.5" customHeight="1"/>
    <row r="470" ht="16.5" customHeight="1"/>
    <row r="471" ht="16.5" customHeight="1"/>
    <row r="472" ht="16.5" customHeight="1"/>
    <row r="473" ht="16.5" customHeight="1"/>
    <row r="474" ht="16.5" customHeight="1"/>
    <row r="475" ht="16.5" customHeight="1"/>
    <row r="476" ht="16.5" customHeight="1"/>
    <row r="477" ht="16.5" customHeight="1"/>
    <row r="478" ht="16.5" customHeight="1"/>
    <row r="479" ht="16.5" customHeight="1"/>
    <row r="480" ht="16.5" customHeight="1"/>
    <row r="481" ht="16.5" customHeight="1"/>
    <row r="482" ht="16.5" customHeight="1"/>
    <row r="483" ht="16.5" customHeight="1"/>
    <row r="484" ht="16.5" customHeight="1"/>
    <row r="485" ht="16.5" customHeight="1"/>
    <row r="486" ht="16.5" customHeight="1"/>
    <row r="487" ht="16.5" customHeight="1"/>
    <row r="488" ht="16.5" customHeight="1"/>
    <row r="489" ht="16.5" customHeight="1"/>
    <row r="490" ht="16.5" customHeight="1"/>
    <row r="491" ht="16.5" customHeight="1"/>
    <row r="492" ht="16.5" customHeight="1"/>
    <row r="493" ht="16.5" customHeight="1"/>
    <row r="494" ht="16.5" customHeight="1"/>
    <row r="495" ht="16.5" customHeight="1"/>
    <row r="496" ht="16.5" customHeight="1"/>
    <row r="497" ht="16.5" customHeight="1"/>
    <row r="498" ht="16.5" customHeight="1"/>
    <row r="499" ht="16.5" customHeight="1"/>
    <row r="500" ht="16.5" customHeight="1"/>
    <row r="501" ht="16.5" customHeight="1"/>
    <row r="502" ht="16.5" customHeight="1"/>
    <row r="503" ht="16.5" customHeight="1"/>
    <row r="504" ht="16.5" customHeight="1"/>
    <row r="505" ht="16.5" customHeight="1"/>
    <row r="506" ht="16.5" customHeight="1"/>
    <row r="507" ht="16.5" customHeight="1"/>
    <row r="508" ht="16.5" customHeight="1"/>
    <row r="509" ht="16.5" customHeight="1"/>
    <row r="510" ht="16.5" customHeight="1"/>
    <row r="511" ht="16.5" customHeight="1"/>
    <row r="512" ht="16.5" customHeight="1"/>
    <row r="513" ht="16.5" customHeight="1"/>
    <row r="514" ht="16.5" customHeight="1"/>
    <row r="515" ht="16.5" customHeight="1"/>
    <row r="516" ht="16.5" customHeight="1"/>
    <row r="517" ht="16.5" customHeight="1"/>
    <row r="518" ht="16.5" customHeight="1"/>
    <row r="519" ht="16.5" customHeight="1"/>
    <row r="520" ht="16.5" customHeight="1"/>
    <row r="521" ht="16.5" customHeight="1"/>
    <row r="522" ht="16.5" customHeight="1"/>
    <row r="523" ht="16.5" customHeight="1"/>
    <row r="524" ht="16.5" customHeight="1"/>
    <row r="525" ht="16.5" customHeight="1"/>
    <row r="526" ht="16.5" customHeight="1"/>
    <row r="527" ht="16.5" customHeight="1"/>
    <row r="528" ht="16.5" customHeight="1"/>
    <row r="529" ht="16.5" customHeight="1"/>
    <row r="530" ht="16.5" customHeight="1"/>
    <row r="531" ht="16.5" customHeight="1"/>
    <row r="532" ht="16.5" customHeight="1"/>
    <row r="533" ht="16.5" customHeight="1"/>
    <row r="534" ht="16.5" customHeight="1"/>
    <row r="535" ht="16.5" customHeight="1"/>
    <row r="536" ht="16.5" customHeight="1"/>
    <row r="537" ht="16.5" customHeight="1"/>
    <row r="538" ht="16.5" customHeight="1"/>
    <row r="539" ht="16.5" customHeight="1"/>
    <row r="540" ht="16.5" customHeight="1"/>
    <row r="541" ht="16.5" customHeight="1"/>
    <row r="542" ht="16.5" customHeight="1"/>
    <row r="543" ht="16.5" customHeight="1"/>
    <row r="544" ht="16.5" customHeight="1"/>
    <row r="545" ht="16.5" customHeight="1"/>
    <row r="546" ht="16.5" customHeight="1"/>
    <row r="547" ht="16.5" customHeight="1"/>
    <row r="548" ht="16.5" customHeight="1"/>
    <row r="549" ht="16.5" customHeight="1"/>
    <row r="550" ht="16.5" customHeight="1"/>
    <row r="551" ht="16.5" customHeight="1"/>
    <row r="552" ht="16.5" customHeight="1"/>
    <row r="553" ht="16.5" customHeight="1"/>
    <row r="554" ht="16.5" customHeight="1"/>
    <row r="555" ht="16.5" customHeight="1"/>
    <row r="556" ht="16.5" customHeight="1"/>
    <row r="557" ht="16.5" customHeight="1"/>
    <row r="558" ht="16.5" customHeight="1"/>
    <row r="559" ht="16.5" customHeight="1"/>
    <row r="560" ht="16.5" customHeight="1"/>
    <row r="561" ht="16.5" customHeight="1"/>
    <row r="562" ht="16.5" customHeight="1"/>
    <row r="563" ht="16.5" customHeight="1"/>
    <row r="564" ht="16.5" customHeight="1"/>
    <row r="565" ht="16.5" customHeight="1"/>
    <row r="566" ht="16.5" customHeight="1"/>
    <row r="567" ht="16.5" customHeight="1"/>
    <row r="568" ht="16.5" customHeight="1"/>
    <row r="569" ht="16.5" customHeight="1"/>
    <row r="570" ht="16.5" customHeight="1"/>
    <row r="571" ht="16.5" customHeight="1"/>
    <row r="572" ht="16.5" customHeight="1"/>
    <row r="573" ht="16.5" customHeight="1"/>
    <row r="574" ht="16.5" customHeight="1"/>
    <row r="575" ht="16.5" customHeight="1"/>
    <row r="576" ht="16.5" customHeight="1"/>
    <row r="577" ht="16.5" customHeight="1"/>
    <row r="578" ht="16.5" customHeight="1"/>
    <row r="579" ht="16.5" customHeight="1"/>
    <row r="580" ht="16.5" customHeight="1"/>
    <row r="581" ht="16.5" customHeight="1"/>
    <row r="582" ht="16.5" customHeight="1"/>
    <row r="583" ht="16.5" customHeight="1"/>
    <row r="584" ht="16.5" customHeight="1"/>
    <row r="585" ht="16.5" customHeight="1"/>
    <row r="586" ht="16.5" customHeight="1"/>
    <row r="587" ht="16.5" customHeight="1"/>
    <row r="588" ht="16.5" customHeight="1"/>
    <row r="589" ht="16.5" customHeight="1"/>
    <row r="590" ht="16.5" customHeight="1"/>
    <row r="591" ht="16.5" customHeight="1"/>
    <row r="592" ht="16.5" customHeight="1"/>
    <row r="593" ht="16.5" customHeight="1"/>
    <row r="594" ht="16.5" customHeight="1"/>
    <row r="595" ht="16.5" customHeight="1"/>
    <row r="596" ht="16.5" customHeight="1"/>
    <row r="597" ht="16.5" customHeight="1"/>
    <row r="598" ht="16.5" customHeight="1"/>
    <row r="599" ht="16.5" customHeight="1"/>
    <row r="600" ht="16.5" customHeight="1"/>
    <row r="601" ht="16.5" customHeight="1"/>
    <row r="602" ht="16.5" customHeight="1"/>
    <row r="603" ht="16.5" customHeight="1"/>
    <row r="604" ht="16.5" customHeight="1"/>
    <row r="605" ht="16.5" customHeight="1"/>
    <row r="606" ht="16.5" customHeight="1"/>
    <row r="607" ht="16.5" customHeight="1"/>
    <row r="608" ht="16.5" customHeight="1"/>
    <row r="609" ht="16.5" customHeight="1"/>
    <row r="610" ht="16.5" customHeight="1"/>
    <row r="611" ht="16.5" customHeight="1"/>
    <row r="612" ht="16.5" customHeight="1"/>
    <row r="613" ht="16.5" customHeight="1"/>
    <row r="614" ht="16.5" customHeight="1"/>
    <row r="615" ht="16.5" customHeight="1"/>
    <row r="616" ht="16.5" customHeight="1"/>
    <row r="617" ht="16.5" customHeight="1"/>
    <row r="618" ht="16.5" customHeight="1"/>
    <row r="619" ht="16.5" customHeight="1"/>
    <row r="620" ht="16.5" customHeight="1"/>
    <row r="621" ht="16.5" customHeight="1"/>
    <row r="622" ht="16.5" customHeight="1"/>
    <row r="623" ht="16.5" customHeight="1"/>
    <row r="624" ht="16.5" customHeight="1"/>
    <row r="625" ht="16.5" customHeight="1"/>
    <row r="626" ht="16.5" customHeight="1"/>
    <row r="627" ht="16.5" customHeight="1"/>
    <row r="628" ht="16.5" customHeight="1"/>
    <row r="629" ht="16.5" customHeight="1"/>
    <row r="630" ht="16.5" customHeight="1"/>
    <row r="631" ht="16.5" customHeight="1"/>
    <row r="632" ht="16.5" customHeight="1"/>
    <row r="633" ht="16.5" customHeight="1"/>
    <row r="634" ht="16.5" customHeight="1"/>
    <row r="635" ht="16.5" customHeight="1"/>
    <row r="636" ht="16.5" customHeight="1"/>
    <row r="637" ht="16.5" customHeight="1"/>
    <row r="638" ht="16.5" customHeight="1"/>
    <row r="639" ht="16.5" customHeight="1"/>
    <row r="640" ht="16.5" customHeight="1"/>
    <row r="641" ht="16.5" customHeight="1"/>
    <row r="642" ht="16.5" customHeight="1"/>
    <row r="643" ht="16.5" customHeight="1"/>
    <row r="644" ht="16.5" customHeight="1"/>
    <row r="645" ht="16.5" customHeight="1"/>
    <row r="646" ht="16.5" customHeight="1"/>
    <row r="647" ht="16.5" customHeight="1"/>
    <row r="648" ht="16.5" customHeight="1"/>
    <row r="649" ht="16.5" customHeight="1"/>
    <row r="650" ht="16.5" customHeight="1"/>
    <row r="651" ht="16.5" customHeight="1"/>
    <row r="652" ht="16.5" customHeight="1"/>
    <row r="653" ht="16.5" customHeight="1"/>
    <row r="654" ht="16.5" customHeight="1"/>
    <row r="655" ht="16.5" customHeight="1"/>
    <row r="656" ht="16.5" customHeight="1"/>
    <row r="657" ht="16.5" customHeight="1"/>
    <row r="658" ht="16.5" customHeight="1"/>
    <row r="659" ht="16.5" customHeight="1"/>
    <row r="660" ht="16.5" customHeight="1"/>
    <row r="661" ht="16.5" customHeight="1"/>
    <row r="662" ht="16.5" customHeight="1"/>
    <row r="663" ht="16.5" customHeight="1"/>
    <row r="664" ht="16.5" customHeight="1"/>
    <row r="665" ht="16.5" customHeight="1"/>
    <row r="666" ht="16.5" customHeight="1"/>
    <row r="667" ht="16.5" customHeight="1"/>
    <row r="668" ht="16.5" customHeight="1"/>
    <row r="669" ht="16.5" customHeight="1"/>
    <row r="670" ht="16.5" customHeight="1"/>
    <row r="671" ht="16.5" customHeight="1"/>
    <row r="672" ht="16.5" customHeight="1"/>
    <row r="673" ht="16.5" customHeight="1"/>
    <row r="674" ht="16.5" customHeight="1"/>
    <row r="675" ht="16.5" customHeight="1"/>
    <row r="676" ht="16.5" customHeight="1"/>
    <row r="677" ht="16.5" customHeight="1"/>
    <row r="678" ht="16.5" customHeight="1"/>
    <row r="679" ht="16.5" customHeight="1"/>
    <row r="680" ht="16.5" customHeight="1"/>
    <row r="681" ht="16.5" customHeight="1"/>
    <row r="682" ht="16.5" customHeight="1"/>
    <row r="683" ht="16.5" customHeight="1"/>
    <row r="684" ht="16.5" customHeight="1"/>
    <row r="685" ht="16.5" customHeight="1"/>
    <row r="686" ht="16.5" customHeight="1"/>
    <row r="687" ht="16.5" customHeight="1"/>
    <row r="688" ht="16.5" customHeight="1"/>
    <row r="689" ht="16.5" customHeight="1"/>
    <row r="690" ht="16.5" customHeight="1"/>
    <row r="691" ht="16.5" customHeight="1"/>
    <row r="692" ht="16.5" customHeight="1"/>
    <row r="693" ht="16.5" customHeight="1"/>
    <row r="694" ht="16.5" customHeight="1"/>
    <row r="695" ht="16.5" customHeight="1"/>
    <row r="696" ht="16.5" customHeight="1"/>
    <row r="697" ht="16.5" customHeight="1"/>
    <row r="698" ht="16.5" customHeight="1"/>
    <row r="699" ht="16.5" customHeight="1"/>
    <row r="700" ht="16.5" customHeight="1"/>
    <row r="701" ht="16.5" customHeight="1"/>
    <row r="702" ht="16.5" customHeight="1"/>
    <row r="703" ht="16.5" customHeight="1"/>
    <row r="704" ht="16.5" customHeight="1"/>
    <row r="705" ht="16.5" customHeight="1"/>
    <row r="706" ht="16.5" customHeight="1"/>
    <row r="707" ht="16.5" customHeight="1"/>
    <row r="708" ht="16.5" customHeight="1"/>
    <row r="709" ht="16.5" customHeight="1"/>
    <row r="710" ht="16.5" customHeight="1"/>
    <row r="711" ht="16.5" customHeight="1"/>
    <row r="712" ht="16.5" customHeight="1"/>
    <row r="713" ht="16.5" customHeight="1"/>
    <row r="714" ht="16.5" customHeight="1"/>
    <row r="715" ht="16.5" customHeight="1"/>
    <row r="716" ht="16.5" customHeight="1"/>
    <row r="717" ht="16.5" customHeight="1"/>
    <row r="718" ht="16.5" customHeight="1"/>
    <row r="719" ht="16.5" customHeight="1"/>
    <row r="720" ht="16.5" customHeight="1"/>
    <row r="721" ht="16.5" customHeight="1"/>
    <row r="722" ht="16.5" customHeight="1"/>
    <row r="723" ht="16.5" customHeight="1"/>
    <row r="724" ht="16.5" customHeight="1"/>
    <row r="725" ht="16.5" customHeight="1"/>
    <row r="726" ht="16.5" customHeight="1"/>
    <row r="727" ht="16.5" customHeight="1"/>
    <row r="728" ht="16.5" customHeight="1"/>
    <row r="729" ht="16.5" customHeight="1"/>
    <row r="730" ht="16.5" customHeight="1"/>
    <row r="731" ht="16.5" customHeight="1"/>
    <row r="732" ht="16.5" customHeight="1"/>
    <row r="733" ht="16.5" customHeight="1"/>
    <row r="734" ht="16.5" customHeight="1"/>
    <row r="735" ht="16.5" customHeight="1"/>
    <row r="736" ht="16.5" customHeight="1"/>
    <row r="737" ht="16.5" customHeight="1"/>
    <row r="738" ht="16.5" customHeight="1"/>
    <row r="739" ht="16.5" customHeight="1"/>
    <row r="740" ht="16.5" customHeight="1"/>
    <row r="741" ht="16.5" customHeight="1"/>
    <row r="742" ht="16.5" customHeight="1"/>
    <row r="743" ht="16.5" customHeight="1"/>
    <row r="744" ht="16.5" customHeight="1"/>
    <row r="745" ht="16.5" customHeight="1"/>
    <row r="746" ht="16.5" customHeight="1"/>
    <row r="747" ht="16.5" customHeight="1"/>
    <row r="748" ht="16.5" customHeight="1"/>
    <row r="749" ht="16.5" customHeight="1"/>
    <row r="750" ht="16.5" customHeight="1"/>
    <row r="751" ht="16.5" customHeight="1"/>
    <row r="752" ht="16.5" customHeight="1"/>
    <row r="753" ht="16.5" customHeight="1"/>
    <row r="754" ht="16.5" customHeight="1"/>
    <row r="755" ht="16.5" customHeight="1"/>
    <row r="756" ht="16.5" customHeight="1"/>
    <row r="757" ht="16.5" customHeight="1"/>
    <row r="758" ht="16.5" customHeight="1"/>
    <row r="759" ht="16.5" customHeight="1"/>
    <row r="760" ht="16.5" customHeight="1"/>
    <row r="761" ht="16.5" customHeight="1"/>
    <row r="762" ht="16.5" customHeight="1"/>
    <row r="763" ht="16.5" customHeight="1"/>
    <row r="764" ht="16.5" customHeight="1"/>
    <row r="765" ht="16.5" customHeight="1"/>
    <row r="766" ht="16.5" customHeight="1"/>
    <row r="767" ht="16.5" customHeight="1"/>
    <row r="768" ht="16.5" customHeight="1"/>
    <row r="769" ht="16.5" customHeight="1"/>
    <row r="770" ht="16.5" customHeight="1"/>
    <row r="771" ht="16.5" customHeight="1"/>
    <row r="772" ht="16.5" customHeight="1"/>
    <row r="773" ht="16.5" customHeight="1"/>
    <row r="774" ht="16.5" customHeight="1"/>
    <row r="775" ht="16.5" customHeight="1"/>
    <row r="776" ht="16.5" customHeight="1"/>
    <row r="777" ht="16.5" customHeight="1"/>
    <row r="778" ht="16.5" customHeight="1"/>
    <row r="779" ht="16.5" customHeight="1"/>
    <row r="780" ht="16.5" customHeight="1"/>
    <row r="781" ht="16.5" customHeight="1"/>
    <row r="782" ht="16.5" customHeight="1"/>
    <row r="783" ht="16.5" customHeight="1"/>
    <row r="784" ht="16.5" customHeight="1"/>
    <row r="785" ht="16.5" customHeight="1"/>
    <row r="786" ht="16.5" customHeight="1"/>
    <row r="787" ht="16.5" customHeight="1"/>
    <row r="788" ht="16.5" customHeight="1"/>
    <row r="789" ht="16.5" customHeight="1"/>
    <row r="790" ht="16.5" customHeight="1"/>
    <row r="791" ht="16.5" customHeight="1"/>
    <row r="792" ht="16.5" customHeight="1"/>
    <row r="793" ht="16.5" customHeight="1"/>
    <row r="794" ht="16.5" customHeight="1"/>
    <row r="795" ht="16.5" customHeight="1"/>
    <row r="796" ht="16.5" customHeight="1"/>
    <row r="797" ht="16.5" customHeight="1"/>
    <row r="798" ht="16.5" customHeight="1"/>
    <row r="799" ht="16.5" customHeight="1"/>
    <row r="800" ht="16.5" customHeight="1"/>
    <row r="801" ht="16.5" customHeight="1"/>
    <row r="802" ht="16.5" customHeight="1"/>
    <row r="803" ht="16.5" customHeight="1"/>
    <row r="804" ht="16.5" customHeight="1"/>
    <row r="805" ht="16.5" customHeight="1"/>
    <row r="806" ht="16.5" customHeight="1"/>
    <row r="807" ht="16.5" customHeight="1"/>
    <row r="808" ht="16.5" customHeight="1"/>
    <row r="809" ht="16.5" customHeight="1"/>
    <row r="810" ht="16.5" customHeight="1"/>
    <row r="811" ht="16.5" customHeight="1"/>
    <row r="812" ht="16.5" customHeight="1"/>
    <row r="813" ht="16.5" customHeight="1"/>
    <row r="814" ht="16.5" customHeight="1"/>
    <row r="815" ht="16.5" customHeight="1"/>
    <row r="816" ht="16.5" customHeight="1"/>
    <row r="817" ht="16.5" customHeight="1"/>
    <row r="818" ht="16.5" customHeight="1"/>
    <row r="819" ht="16.5" customHeight="1"/>
    <row r="820" ht="16.5" customHeight="1"/>
    <row r="821" ht="16.5" customHeight="1"/>
    <row r="822" ht="16.5" customHeight="1"/>
    <row r="823" ht="16.5" customHeight="1"/>
    <row r="824" ht="16.5" customHeight="1"/>
    <row r="825" ht="16.5" customHeight="1"/>
    <row r="826" ht="16.5" customHeight="1"/>
    <row r="827" ht="16.5" customHeight="1"/>
    <row r="828" ht="16.5" customHeight="1"/>
    <row r="829" ht="16.5" customHeight="1"/>
    <row r="830" ht="16.5" customHeight="1"/>
    <row r="831" ht="16.5" customHeight="1"/>
    <row r="832" ht="16.5" customHeight="1"/>
    <row r="833" ht="16.5" customHeight="1"/>
    <row r="834" ht="16.5" customHeight="1"/>
    <row r="835" ht="16.5" customHeight="1"/>
    <row r="836" ht="16.5" customHeight="1"/>
    <row r="837" ht="16.5" customHeight="1"/>
    <row r="838" ht="16.5" customHeight="1"/>
    <row r="839" ht="16.5" customHeight="1"/>
    <row r="840" ht="16.5" customHeight="1"/>
    <row r="841" ht="16.5" customHeight="1"/>
    <row r="842" ht="16.5" customHeight="1"/>
    <row r="843" ht="16.5" customHeight="1"/>
    <row r="844" ht="16.5" customHeight="1"/>
    <row r="845" ht="16.5" customHeight="1"/>
    <row r="846" ht="16.5" customHeight="1"/>
    <row r="847" ht="16.5" customHeight="1"/>
    <row r="848" ht="16.5" customHeight="1"/>
    <row r="849" ht="16.5" customHeight="1"/>
    <row r="850" ht="16.5" customHeight="1"/>
    <row r="851" ht="16.5" customHeight="1"/>
    <row r="852" ht="16.5" customHeight="1"/>
    <row r="853" ht="16.5" customHeight="1"/>
    <row r="854" ht="16.5" customHeight="1"/>
    <row r="855" ht="16.5" customHeight="1"/>
    <row r="856" ht="16.5" customHeight="1"/>
    <row r="857" ht="16.5" customHeight="1"/>
    <row r="858" ht="16.5" customHeight="1"/>
    <row r="859" ht="16.5" customHeight="1"/>
    <row r="860" ht="16.5" customHeight="1"/>
    <row r="861" ht="16.5" customHeight="1"/>
    <row r="862" ht="16.5" customHeight="1"/>
    <row r="863" ht="16.5" customHeight="1"/>
    <row r="864" ht="16.5" customHeight="1"/>
    <row r="865" ht="16.5" customHeight="1"/>
    <row r="866" ht="16.5" customHeight="1"/>
    <row r="867" ht="16.5" customHeight="1"/>
    <row r="868" ht="16.5" customHeight="1"/>
    <row r="869" ht="16.5" customHeight="1"/>
    <row r="870" ht="16.5" customHeight="1"/>
    <row r="871" ht="16.5" customHeight="1"/>
    <row r="872" ht="16.5" customHeight="1"/>
    <row r="873" ht="16.5" customHeight="1"/>
    <row r="874" ht="16.5" customHeight="1"/>
    <row r="875" ht="16.5" customHeight="1"/>
    <row r="876" ht="16.5" customHeight="1"/>
    <row r="877" ht="16.5" customHeight="1"/>
    <row r="878" ht="16.5" customHeight="1"/>
    <row r="879" ht="16.5" customHeight="1"/>
    <row r="880" ht="16.5" customHeight="1"/>
    <row r="881" ht="16.5" customHeight="1"/>
    <row r="882" ht="16.5" customHeight="1"/>
    <row r="883" ht="16.5" customHeight="1"/>
    <row r="884" ht="16.5" customHeight="1"/>
    <row r="885" ht="16.5" customHeight="1"/>
    <row r="886" ht="16.5" customHeight="1"/>
    <row r="887" ht="16.5" customHeight="1"/>
    <row r="888" ht="16.5" customHeight="1"/>
    <row r="889" ht="16.5" customHeight="1"/>
    <row r="890" ht="16.5" customHeight="1"/>
    <row r="891" ht="16.5" customHeight="1"/>
    <row r="892" ht="16.5" customHeight="1"/>
    <row r="893" ht="16.5" customHeight="1"/>
    <row r="894" ht="16.5" customHeight="1"/>
    <row r="895" ht="16.5" customHeight="1"/>
    <row r="896" ht="16.5" customHeight="1"/>
    <row r="897" ht="16.5" customHeight="1"/>
    <row r="898" ht="16.5" customHeight="1"/>
    <row r="899" ht="16.5" customHeight="1"/>
    <row r="900" ht="16.5" customHeight="1"/>
    <row r="901" ht="16.5" customHeight="1"/>
    <row r="902" ht="16.5" customHeight="1"/>
    <row r="903" ht="16.5" customHeight="1"/>
    <row r="904" ht="16.5" customHeight="1"/>
    <row r="905" ht="16.5" customHeight="1"/>
    <row r="906" ht="16.5" customHeight="1"/>
    <row r="907" ht="16.5" customHeight="1"/>
    <row r="908" ht="16.5" customHeight="1"/>
    <row r="909" ht="16.5" customHeight="1"/>
    <row r="910" ht="16.5" customHeight="1"/>
    <row r="911" ht="16.5" customHeight="1"/>
    <row r="912" ht="16.5" customHeight="1"/>
    <row r="913" ht="16.5" customHeight="1"/>
    <row r="914" ht="16.5" customHeight="1"/>
    <row r="915" ht="16.5" customHeight="1"/>
    <row r="916" ht="16.5" customHeight="1"/>
    <row r="917" ht="16.5" customHeight="1"/>
    <row r="918" ht="16.5" customHeight="1"/>
    <row r="919" ht="16.5" customHeight="1"/>
    <row r="920" ht="16.5" customHeight="1"/>
    <row r="921" ht="16.5" customHeight="1"/>
    <row r="922" ht="16.5" customHeight="1"/>
    <row r="923" ht="16.5" customHeight="1"/>
    <row r="924" ht="16.5" customHeight="1"/>
    <row r="925" ht="16.5" customHeight="1"/>
    <row r="926" ht="16.5" customHeight="1"/>
    <row r="927" ht="16.5" customHeight="1"/>
    <row r="928" ht="16.5" customHeight="1"/>
    <row r="929" ht="16.5" customHeight="1"/>
    <row r="930" ht="16.5" customHeight="1"/>
    <row r="931" ht="16.5" customHeight="1"/>
    <row r="932" ht="16.5" customHeight="1"/>
    <row r="933" ht="16.5" customHeight="1"/>
    <row r="934" ht="16.5" customHeight="1"/>
    <row r="935" ht="16.5" customHeight="1"/>
    <row r="936" ht="16.5" customHeight="1"/>
    <row r="937" ht="16.5" customHeight="1"/>
    <row r="938" ht="16.5" customHeight="1"/>
    <row r="939" ht="16.5" customHeight="1"/>
    <row r="940" ht="16.5" customHeight="1"/>
    <row r="941" ht="16.5" customHeight="1"/>
    <row r="942" ht="16.5" customHeight="1"/>
    <row r="943" ht="16.5" customHeight="1"/>
    <row r="944" ht="16.5" customHeight="1"/>
    <row r="945" ht="16.5" customHeight="1"/>
    <row r="946" ht="16.5" customHeight="1"/>
    <row r="947" ht="16.5" customHeight="1"/>
    <row r="948" ht="16.5" customHeight="1"/>
    <row r="949" ht="16.5" customHeight="1"/>
    <row r="950" ht="16.5" customHeight="1"/>
    <row r="951" ht="16.5" customHeight="1"/>
    <row r="952" ht="16.5" customHeight="1"/>
    <row r="953" ht="16.5" customHeight="1"/>
    <row r="954" ht="16.5" customHeight="1"/>
    <row r="955" ht="16.5" customHeight="1"/>
    <row r="956" ht="16.5" customHeight="1"/>
    <row r="957" ht="16.5" customHeight="1"/>
    <row r="958" ht="16.5" customHeight="1"/>
    <row r="959" ht="16.5" customHeight="1"/>
    <row r="960" ht="16.5" customHeight="1"/>
    <row r="961" ht="16.5" customHeight="1"/>
    <row r="962" ht="16.5" customHeight="1"/>
    <row r="963" ht="16.5" customHeight="1"/>
    <row r="964" ht="16.5" customHeight="1"/>
    <row r="965" ht="16.5" customHeight="1"/>
    <row r="966" ht="16.5" customHeight="1"/>
    <row r="967" ht="16.5" customHeight="1"/>
    <row r="968" ht="16.5" customHeight="1"/>
    <row r="969" ht="16.5" customHeight="1"/>
    <row r="970" ht="16.5" customHeight="1"/>
    <row r="971" ht="16.5" customHeight="1"/>
    <row r="972" ht="16.5" customHeight="1"/>
    <row r="973" ht="16.5" customHeight="1"/>
    <row r="974" ht="16.5" customHeight="1"/>
    <row r="975" ht="16.5" customHeight="1"/>
    <row r="976" ht="16.5" customHeight="1"/>
    <row r="977" ht="16.5" customHeight="1"/>
    <row r="978" ht="16.5" customHeight="1"/>
    <row r="979" ht="16.5" customHeight="1"/>
    <row r="980" ht="16.5" customHeight="1"/>
    <row r="981" ht="16.5" customHeight="1"/>
    <row r="982" ht="16.5" customHeight="1"/>
    <row r="983" ht="16.5" customHeight="1"/>
    <row r="984" ht="16.5" customHeight="1"/>
    <row r="985" ht="16.5" customHeight="1"/>
    <row r="986" ht="16.5" customHeight="1"/>
    <row r="987" ht="16.5" customHeight="1"/>
    <row r="988" ht="16.5" customHeight="1"/>
    <row r="989" ht="16.5" customHeight="1"/>
    <row r="990" ht="16.5" customHeight="1"/>
    <row r="991" ht="16.5" customHeight="1"/>
    <row r="992" ht="16.5" customHeight="1"/>
    <row r="993" ht="16.5" customHeight="1"/>
    <row r="994" ht="16.5" customHeight="1"/>
    <row r="995" ht="16.5" customHeight="1"/>
    <row r="996" ht="16.5" customHeight="1"/>
    <row r="997" ht="16.5" customHeight="1"/>
    <row r="998" ht="16.5" customHeight="1"/>
  </sheetData>
  <mergeCells count="31">
    <mergeCell ref="C10:D10"/>
    <mergeCell ref="A1:E1"/>
    <mergeCell ref="A4:C4"/>
    <mergeCell ref="A5:C5"/>
    <mergeCell ref="A6:C6"/>
    <mergeCell ref="A7:C7"/>
    <mergeCell ref="A11:A23"/>
    <mergeCell ref="C13:D13"/>
    <mergeCell ref="C17:D17"/>
    <mergeCell ref="C18:D18"/>
    <mergeCell ref="C19:D19"/>
    <mergeCell ref="C20:D20"/>
    <mergeCell ref="C21:D21"/>
    <mergeCell ref="C22:D22"/>
    <mergeCell ref="C23:D23"/>
    <mergeCell ref="C40:D40"/>
    <mergeCell ref="C42:D42"/>
    <mergeCell ref="C45:D45"/>
    <mergeCell ref="C46:D46"/>
    <mergeCell ref="A47:B47"/>
    <mergeCell ref="C47:D47"/>
    <mergeCell ref="A24:A46"/>
    <mergeCell ref="C24:D24"/>
    <mergeCell ref="C25:D25"/>
    <mergeCell ref="C26:D26"/>
    <mergeCell ref="C27:D27"/>
    <mergeCell ref="C28:D28"/>
    <mergeCell ref="C29:D29"/>
    <mergeCell ref="C33:D33"/>
    <mergeCell ref="C34:D34"/>
    <mergeCell ref="C36:D36"/>
  </mergeCells>
  <phoneticPr fontId="3" type="noConversion"/>
  <pageMargins left="0.7" right="0.7" top="0.75" bottom="0.75" header="0" footer="0"/>
  <pageSetup paperSize="9" scale="8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9</vt:i4>
      </vt:variant>
      <vt:variant>
        <vt:lpstr>이름이 지정된 범위</vt:lpstr>
      </vt:variant>
      <vt:variant>
        <vt:i4>6</vt:i4>
      </vt:variant>
    </vt:vector>
  </HeadingPairs>
  <TitlesOfParts>
    <vt:vector size="15" baseType="lpstr">
      <vt:lpstr>장관 4월</vt:lpstr>
      <vt:lpstr>장관 5월</vt:lpstr>
      <vt:lpstr>장관 6월</vt:lpstr>
      <vt:lpstr>본부장 4월</vt:lpstr>
      <vt:lpstr>본부장 5월</vt:lpstr>
      <vt:lpstr>본부장 6월</vt:lpstr>
      <vt:lpstr>차관 4월</vt:lpstr>
      <vt:lpstr>차관 5월</vt:lpstr>
      <vt:lpstr>차관 6월</vt:lpstr>
      <vt:lpstr>'본부장 4월'!Print_Area</vt:lpstr>
      <vt:lpstr>'본부장 5월'!Print_Area</vt:lpstr>
      <vt:lpstr>'본부장 6월'!Print_Area</vt:lpstr>
      <vt:lpstr>'장관 4월'!Print_Area</vt:lpstr>
      <vt:lpstr>'장관 5월'!Print_Area</vt:lpstr>
      <vt:lpstr>'장관 6월'!Print_Area</vt:lpstr>
    </vt:vector>
  </TitlesOfParts>
  <Company>MKE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문서ID 9949405 [1.0]</dc:subject>
  <dc:creator>생성자 박혜원 (hwon17/장관실)</dc:creator>
  <cp:keywords>문서경로 [HOME:hwon17]\장관실\서무업무\예산\업추비\2018 2분기 업추비 공개\★18년 2분기 장차관 업추비공개_rev.xlsx</cp:keywords>
  <dc:description>부모문서경로 [HOME:hwon17]\장관실\서무업무\예산\업추비\2018 2분기 업추비 공개\★18년 2분기 장차관 업추비공개.xlsx</dc:description>
  <cp:lastModifiedBy>user</cp:lastModifiedBy>
  <cp:lastPrinted>2018-10-04T09:00:15Z</cp:lastPrinted>
  <dcterms:created xsi:type="dcterms:W3CDTF">2017-10-25T02:24:25Z</dcterms:created>
  <dcterms:modified xsi:type="dcterms:W3CDTF">2018-10-26T01:14:24Z</dcterms:modified>
  <cp:category>부모문서ID 9891064 [2.0</cp:category>
</cp:coreProperties>
</file>

<file path=profile/profile.xml><?xml version="1.0" encoding="utf-8"?>
<VWORMHOLE version="1.0">
  <UPLEX>6b09711af7dde3d1de3fcf860d83bbcf0b4b807723c7cede32ead3bf9ba6ca39e73231abc0786d8335ff3d1dc56554c720c6c4a565dbf73596a6b4f5ab63266508959ed8bd4949b531351452f2e5041effcc9410dce1972e350a88df06c49bdcb2069b1b914dadf979ab752324b1e581a12c0b092b1435c62cd85d794d90440b0982ee37cb7e5785086d203f1bb80bce5b8d04c51af35fa8b73907d2103b191d1fc4873d08e72e01445a8bab2e5b131d0036f9bb18db55d7e723f72c3a83ed25f95dd54e81111eb30e80024be34b9a4a47ab31568b9b27770a20f181d1fbd9261574fc6a78433ff329265dbca95760e62079beabe2eb8a92be89654b3cea735581a245122fd13e4d88591844864488f77d8b837107bc231ca8509a89d9ab2fda1f00b9dec48d5e25f5b9bb0e4281d3ad9311284d63fc74f746cfc801b67e610c8d0721c84ac2bf858ca16848a4ea402de4d58923ba76c66498bf4c9c24b99c96d6efa8c3f376b4bdb58ba445a350e70a2f9112a5b448e93a2108f33cb96b50a2585202542a027eab3c04677e52f26c1145cfe88b3fd26f8e6bfe5bb66b0655ae5bfd9f2b05aedea556b23f269042070c2804656c9a21f4943c12f8825ed2dcc97e753a027cb99bd0921487ec45c87e2211fe0dd5eeb3e127cec5a9d1acad7064e2d96c7f727cd9f30d6a9dceb074cf4c9f0d665401402f1ef50b92ade00133595b629bbd50cdac179d594369bad63544ce69de00efd2682952dddd8d84b6b8b188c26b4481ec136b45d29339e4613b459183c4d95a716c107015bf1aa3c780095d025db5c7991cb62cf0c1c47240bd6b83fd0a3999956a2c00231aa31da8296a4a7945faed2f5fdbaed5655ba41a641a1d4da1058c01f6898a1ca47823ade3f9416cf36f6fe98ff163f668e8d03abaed8</UPLEX>
</VWORMHOLE>
</file>