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★지안\★ 예타상생\★ 과제관리\05 (탐색연구)요건검토 준비\"/>
    </mc:Choice>
  </mc:AlternateContent>
  <bookViews>
    <workbookView xWindow="-28920" yWindow="-120" windowWidth="29040" windowHeight="15840"/>
  </bookViews>
  <sheets>
    <sheet name="중견기업 후보기업 여부 자가진단" sheetId="1" r:id="rId1"/>
    <sheet name="「중견기업법 시행령」 별표1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0" i="1" l="1"/>
  <c r="F25" i="1" l="1"/>
  <c r="F24" i="1"/>
  <c r="E23" i="1" l="1"/>
  <c r="D23" i="1"/>
  <c r="C23" i="1"/>
  <c r="G31" i="1" l="1"/>
  <c r="H31" i="1" s="1"/>
  <c r="G33" i="1"/>
  <c r="H33" i="1" s="1"/>
  <c r="G35" i="1"/>
  <c r="H35" i="1" s="1"/>
  <c r="H37" i="1" l="1"/>
</calcChain>
</file>

<file path=xl/sharedStrings.xml><?xml version="1.0" encoding="utf-8"?>
<sst xmlns="http://schemas.openxmlformats.org/spreadsheetml/2006/main" count="131" uniqueCount="126">
  <si>
    <t>기업명</t>
    <phoneticPr fontId="2" type="noConversion"/>
  </si>
  <si>
    <t>법인등록번호</t>
    <phoneticPr fontId="2" type="noConversion"/>
  </si>
  <si>
    <t>사업자등록번호</t>
    <phoneticPr fontId="2" type="noConversion"/>
  </si>
  <si>
    <t>업종</t>
    <phoneticPr fontId="2" type="noConversion"/>
  </si>
  <si>
    <t xml:space="preserve"> 매출액</t>
    <phoneticPr fontId="2" type="noConversion"/>
  </si>
  <si>
    <t xml:space="preserve"> 연구개발금액</t>
    <phoneticPr fontId="2" type="noConversion"/>
  </si>
  <si>
    <t>(단위 : 원)</t>
    <phoneticPr fontId="2" type="noConversion"/>
  </si>
  <si>
    <t>판정결과</t>
    <phoneticPr fontId="2" type="noConversion"/>
  </si>
  <si>
    <t>중견기업 후보기업 여부 자가진단</t>
    <phoneticPr fontId="2" type="noConversion"/>
  </si>
  <si>
    <t>해당없음</t>
  </si>
  <si>
    <t>해당 기업의 주된 업종</t>
  </si>
  <si>
    <t>분류기호</t>
  </si>
  <si>
    <t>C14</t>
  </si>
  <si>
    <t>C15</t>
  </si>
  <si>
    <t>C17</t>
  </si>
  <si>
    <t>C24</t>
  </si>
  <si>
    <t>C28</t>
  </si>
  <si>
    <t>C32</t>
  </si>
  <si>
    <t>A</t>
  </si>
  <si>
    <t>B</t>
  </si>
  <si>
    <t>C10</t>
  </si>
  <si>
    <t>C12</t>
  </si>
  <si>
    <t>C13</t>
  </si>
  <si>
    <t>C16</t>
  </si>
  <si>
    <t>C19</t>
  </si>
  <si>
    <t>C20</t>
  </si>
  <si>
    <t>C22</t>
  </si>
  <si>
    <t>C25</t>
  </si>
  <si>
    <t>C26</t>
  </si>
  <si>
    <t>C29</t>
  </si>
  <si>
    <t>C30</t>
  </si>
  <si>
    <t>C31</t>
  </si>
  <si>
    <t>D</t>
  </si>
  <si>
    <t>E36</t>
  </si>
  <si>
    <t>F</t>
  </si>
  <si>
    <t>G</t>
  </si>
  <si>
    <t>C11</t>
  </si>
  <si>
    <t>C18</t>
  </si>
  <si>
    <t>C21</t>
  </si>
  <si>
    <t>C23</t>
  </si>
  <si>
    <t>C27</t>
  </si>
  <si>
    <t>C33</t>
  </si>
  <si>
    <t>H</t>
  </si>
  <si>
    <t>J</t>
  </si>
  <si>
    <t>C34</t>
  </si>
  <si>
    <t>M</t>
  </si>
  <si>
    <t>Q</t>
  </si>
  <si>
    <t>R</t>
  </si>
  <si>
    <t>S</t>
  </si>
  <si>
    <t>I</t>
  </si>
  <si>
    <t>L</t>
  </si>
  <si>
    <t>N76</t>
  </si>
  <si>
    <t>P</t>
  </si>
  <si>
    <r>
      <t xml:space="preserve">■ 중견기업 성장촉진 및 경쟁력 강화에 관한 특별법 시행령 [별표 1] </t>
    </r>
    <r>
      <rPr>
        <sz val="9"/>
        <color rgb="FF0000FF"/>
        <rFont val="맑은 고딕"/>
        <family val="3"/>
        <charset val="129"/>
        <scheme val="major"/>
      </rPr>
      <t>&lt;개정 2018. 3. 27.&gt;</t>
    </r>
  </si>
  <si>
    <t>1. 의복, 의복액세서리 및 모피제품 제조업</t>
  </si>
  <si>
    <t>2. 가죽, 가방 및 신발 제조업</t>
  </si>
  <si>
    <t>3. 펄프, 종이 및 종이제품 제조업</t>
  </si>
  <si>
    <t>4. 1차 금속 제조업</t>
  </si>
  <si>
    <t>5. 전기장비 제조업</t>
  </si>
  <si>
    <t>6. 가구 제조업</t>
  </si>
  <si>
    <t>7. 농업, 임업 및 어업</t>
  </si>
  <si>
    <t>8. 광업</t>
  </si>
  <si>
    <t>9. 식료품 제조업</t>
  </si>
  <si>
    <t>10. 담배 제조업</t>
  </si>
  <si>
    <t>11. 섬유제품 제조업(의복 제조업은 제외한다)</t>
  </si>
  <si>
    <t>12. 목재 및 나무제품 제조업(가구 제조업은 제외한다)</t>
  </si>
  <si>
    <t>13. 코크스, 연탄 및 석유정제품 제조업</t>
  </si>
  <si>
    <t>14. 화학물질 및 화학제품 제조업(의약품 제조업은 제외한다)</t>
  </si>
  <si>
    <t>15. 고무제품 및 플라스틱제품 제조업</t>
  </si>
  <si>
    <t>16. 금속가공제품 제조업(기계 및 가구 제조업은 제외한다)</t>
  </si>
  <si>
    <t>17. 전자부품, 컴퓨터, 영상, 음향 및 통신장비 제조업</t>
  </si>
  <si>
    <t>18. 그 밖의 기계 및 장비 제조업</t>
  </si>
  <si>
    <t>19. 자동차 및 트레일러 제조업</t>
  </si>
  <si>
    <t>20. 그 밖의 운송장비 제조업</t>
  </si>
  <si>
    <t>21. 전기, 가스, 증기 및 공기조절 공급업</t>
  </si>
  <si>
    <t>22. 수도업</t>
  </si>
  <si>
    <t>23. 건설업</t>
  </si>
  <si>
    <t>24. 도매 및 소매업</t>
  </si>
  <si>
    <t>25. 음료 제조업</t>
  </si>
  <si>
    <t>26. 인쇄 및 기록매체 복제업</t>
  </si>
  <si>
    <t>27. 의료용 물질 및 의약품 제조업</t>
  </si>
  <si>
    <t>28. 비금속 광물제품 제조업</t>
  </si>
  <si>
    <t>29. 의료, 정밀, 광학기기 및 시계 제조업</t>
  </si>
  <si>
    <t>30. 그 밖의 제품 제조업</t>
  </si>
  <si>
    <t>32. 운수 및 창고업</t>
  </si>
  <si>
    <t>33. 정보통신업</t>
  </si>
  <si>
    <t>34. 산업용 기계 및 장비 수리업</t>
  </si>
  <si>
    <t>35. 전문, 과학 및 기술 서비스업</t>
  </si>
  <si>
    <t>36. 사업시설관리, 사업지원 및 임대 서비스업(임대업은 제외한다)</t>
  </si>
  <si>
    <t>37. 보건업 및 사회복지 서비스업</t>
  </si>
  <si>
    <t>38. 예술, 스포츠 및 여가 관련 서비스업</t>
  </si>
  <si>
    <t>39. 수리(修理) 및 기타 개인 서비스업</t>
  </si>
  <si>
    <t>40. 숙박 및 음식점업</t>
  </si>
  <si>
    <t>41. 부동산업</t>
  </si>
  <si>
    <t>42. 임대업</t>
  </si>
  <si>
    <t>43. 교육 서비스업</t>
  </si>
  <si>
    <t>비고: 해당 기업의 주된 업종의 분류 및 분류기호는 「통계법」 제22조에 따라 통계청장이 고시한 한국표준산업분류에 따른다.</t>
  </si>
  <si>
    <t>31. 수도, 하수 및 폐기물 처리, 원료재생업(수도업은 제외한다)</t>
    <phoneticPr fontId="2" type="noConversion"/>
  </si>
  <si>
    <r>
      <t>주된 업종별 매출액의 규모 기준</t>
    </r>
    <r>
      <rPr>
        <b/>
        <sz val="14"/>
        <color rgb="FF000000"/>
        <rFont val="맑은 고딕"/>
        <family val="3"/>
        <charset val="129"/>
        <scheme val="major"/>
      </rPr>
      <t>(제2조제4항제2호 관련)</t>
    </r>
  </si>
  <si>
    <t>A. 중소기업 해당여부</t>
    <phoneticPr fontId="2" type="noConversion"/>
  </si>
  <si>
    <t>해당</t>
  </si>
  <si>
    <t>(선택)</t>
    <phoneticPr fontId="2" type="noConversion"/>
  </si>
  <si>
    <r>
      <t>3년 평균</t>
    </r>
    <r>
      <rPr>
        <sz val="8"/>
        <color rgb="FF0000FF"/>
        <rFont val="맑은 고딕"/>
        <family val="3"/>
        <charset val="129"/>
        <scheme val="minor"/>
      </rPr>
      <t>(자동계산)</t>
    </r>
    <phoneticPr fontId="2" type="noConversion"/>
  </si>
  <si>
    <t>B. 중소기업 유예기간 해당여부</t>
    <phoneticPr fontId="2" type="noConversion"/>
  </si>
  <si>
    <t>C. 중견기업 후보기업 업종별 직전 사업연도 매출액 기준 충족여부</t>
    <phoneticPr fontId="2" type="noConversion"/>
  </si>
  <si>
    <t>D. 직전 3개 사업연도 매출액 연평균증가율 15% 이상 해당여부</t>
    <phoneticPr fontId="2" type="noConversion"/>
  </si>
  <si>
    <t>E. 직전 3개 사업연도 매출액 대비 연구개발금액 비율의 평균 2% 이상 해당여부</t>
    <phoneticPr fontId="2" type="noConversion"/>
  </si>
  <si>
    <r>
      <rPr>
        <b/>
        <sz val="9"/>
        <color rgb="FF0000FF"/>
        <rFont val="맑은 고딕"/>
        <family val="3"/>
        <charset val="129"/>
        <scheme val="minor"/>
      </rPr>
      <t>※ (A&amp;B)</t>
    </r>
    <r>
      <rPr>
        <sz val="9"/>
        <color rgb="FF0000FF"/>
        <rFont val="맑은 고딕"/>
        <family val="3"/>
        <charset val="129"/>
        <scheme val="minor"/>
      </rPr>
      <t xml:space="preserve"> 또는 </t>
    </r>
    <r>
      <rPr>
        <b/>
        <sz val="9"/>
        <color rgb="FF0000FF"/>
        <rFont val="맑은 고딕"/>
        <family val="3"/>
        <charset val="129"/>
        <scheme val="minor"/>
      </rPr>
      <t>(A&amp;C&amp;D)</t>
    </r>
    <r>
      <rPr>
        <sz val="9"/>
        <color rgb="FF0000FF"/>
        <rFont val="맑은 고딕"/>
        <family val="3"/>
        <charset val="129"/>
        <scheme val="minor"/>
      </rPr>
      <t xml:space="preserve"> 또는 </t>
    </r>
    <r>
      <rPr>
        <b/>
        <sz val="9"/>
        <color rgb="FF0000FF"/>
        <rFont val="맑은 고딕"/>
        <family val="3"/>
        <charset val="129"/>
        <scheme val="minor"/>
      </rPr>
      <t>(A&amp;C&amp;E)</t>
    </r>
    <r>
      <rPr>
        <sz val="9"/>
        <color rgb="FF0000FF"/>
        <rFont val="맑은 고딕"/>
        <family val="3"/>
        <charset val="129"/>
        <scheme val="minor"/>
      </rPr>
      <t xml:space="preserve"> 충족시 → </t>
    </r>
    <r>
      <rPr>
        <b/>
        <sz val="9"/>
        <color rgb="FF0000FF"/>
        <rFont val="맑은 고딕"/>
        <family val="3"/>
        <charset val="129"/>
        <scheme val="minor"/>
      </rPr>
      <t>중견기업 후보기업</t>
    </r>
    <r>
      <rPr>
        <sz val="9"/>
        <color rgb="FF0000FF"/>
        <rFont val="맑은 고딕"/>
        <family val="3"/>
        <charset val="129"/>
        <scheme val="minor"/>
      </rPr>
      <t>에 해당</t>
    </r>
    <phoneticPr fontId="2" type="noConversion"/>
  </si>
  <si>
    <r>
      <t>1. 노란색(</t>
    </r>
    <r>
      <rPr>
        <sz val="9"/>
        <color rgb="FFFFFF00"/>
        <rFont val="맑은 고딕"/>
        <family val="3"/>
        <charset val="129"/>
        <scheme val="minor"/>
      </rPr>
      <t>■</t>
    </r>
    <r>
      <rPr>
        <sz val="9"/>
        <color theme="1"/>
        <rFont val="맑은 고딕"/>
        <family val="3"/>
        <charset val="129"/>
        <scheme val="minor"/>
      </rPr>
      <t>) 셀 직접 입력 및 선택</t>
    </r>
    <phoneticPr fontId="2" type="noConversion"/>
  </si>
  <si>
    <t>3. 중견기업 후보기업 판정결과 확인</t>
    <phoneticPr fontId="2" type="noConversion"/>
  </si>
  <si>
    <t>[자가진단 양식 작성 절차]</t>
    <phoneticPr fontId="2" type="noConversion"/>
  </si>
  <si>
    <t>[자가진단 前 필수 확인 사항]</t>
    <phoneticPr fontId="2" type="noConversion"/>
  </si>
  <si>
    <t>「중소기업기본법」상 중소기업(중소기업 유예기간) 해당여부 확인</t>
    <phoneticPr fontId="2" type="noConversion"/>
  </si>
  <si>
    <t xml:space="preserve">  * 관할 지방중소벤처기업청 문의 또는 중소기업 현황정보시스템 조회 (중소기업확인서 발급이력 있을 경우에만 가능)</t>
    <phoneticPr fontId="2" type="noConversion"/>
  </si>
  <si>
    <t>2. 직접 입력 및 선택한 값에 따라 자동 입력</t>
    <phoneticPr fontId="2" type="noConversion"/>
  </si>
  <si>
    <t>규모 기준(이상)</t>
    <phoneticPr fontId="2" type="noConversion"/>
  </si>
  <si>
    <t>E</t>
    <phoneticPr fontId="2" type="noConversion"/>
  </si>
  <si>
    <t>(E36 제외)</t>
    <phoneticPr fontId="2" type="noConversion"/>
  </si>
  <si>
    <t>N</t>
    <phoneticPr fontId="2" type="noConversion"/>
  </si>
  <si>
    <t>(N76 제외)</t>
    <phoneticPr fontId="2" type="noConversion"/>
  </si>
  <si>
    <t>(자동 입력)</t>
    <phoneticPr fontId="2" type="noConversion"/>
  </si>
  <si>
    <t>C26</t>
    <phoneticPr fontId="2" type="noConversion"/>
  </si>
  <si>
    <t>ABC기업</t>
    <phoneticPr fontId="2" type="noConversion"/>
  </si>
  <si>
    <t>110111-1234567</t>
    <phoneticPr fontId="2" type="noConversion"/>
  </si>
  <si>
    <t>123-45-12345</t>
    <phoneticPr fontId="2" type="noConversion"/>
  </si>
  <si>
    <t>업종별 직전 사업연도 매출액 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</si>
</sst>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9"/>
      <color rgb="FF0000FF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rgb="FFFFFF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8"/>
      <color rgb="FF0000FF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0" fontId="4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/>
    </xf>
    <xf numFmtId="3" fontId="4" fillId="0" borderId="0" xfId="0" applyNumberFormat="1" applyFont="1" applyFill="1" applyBorder="1">
      <alignment vertical="center"/>
    </xf>
    <xf numFmtId="0" fontId="3" fillId="2" borderId="6" xfId="0" applyFont="1" applyFill="1" applyBorder="1" applyAlignment="1">
      <alignment horizontal="left" vertical="center"/>
    </xf>
    <xf numFmtId="3" fontId="4" fillId="0" borderId="0" xfId="0" applyNumberFormat="1" applyFont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Border="1">
      <alignment vertical="center"/>
    </xf>
    <xf numFmtId="10" fontId="4" fillId="0" borderId="0" xfId="1" applyNumberFormat="1" applyFont="1" applyBorder="1">
      <alignment vertical="center"/>
    </xf>
    <xf numFmtId="0" fontId="4" fillId="0" borderId="0" xfId="0" applyFont="1" applyBorder="1">
      <alignment vertical="center"/>
    </xf>
    <xf numFmtId="0" fontId="7" fillId="0" borderId="0" xfId="0" applyFont="1">
      <alignment vertical="center"/>
    </xf>
    <xf numFmtId="0" fontId="3" fillId="3" borderId="1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3" fontId="4" fillId="0" borderId="0" xfId="0" applyNumberFormat="1" applyFont="1">
      <alignment vertical="center"/>
    </xf>
    <xf numFmtId="10" fontId="4" fillId="0" borderId="0" xfId="1" applyNumberFormat="1" applyFont="1">
      <alignment vertical="center"/>
    </xf>
    <xf numFmtId="41" fontId="4" fillId="0" borderId="0" xfId="2" applyFont="1">
      <alignment vertical="center"/>
    </xf>
    <xf numFmtId="3" fontId="6" fillId="0" borderId="0" xfId="0" applyNumberFormat="1" applyFont="1" applyBorder="1">
      <alignment vertical="center"/>
    </xf>
    <xf numFmtId="0" fontId="3" fillId="0" borderId="0" xfId="0" applyFont="1" applyFill="1" applyBorder="1" applyAlignment="1">
      <alignment horizontal="left" vertical="center"/>
    </xf>
    <xf numFmtId="3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3" xfId="0" applyFont="1" applyFill="1" applyBorder="1" applyAlignment="1">
      <alignment horizontal="center" vertical="center"/>
    </xf>
    <xf numFmtId="3" fontId="6" fillId="4" borderId="1" xfId="0" applyNumberFormat="1" applyFont="1" applyFill="1" applyBorder="1" applyAlignment="1">
      <alignment horizontal="right" vertical="center" wrapText="1"/>
    </xf>
    <xf numFmtId="3" fontId="6" fillId="4" borderId="7" xfId="0" applyNumberFormat="1" applyFont="1" applyFill="1" applyBorder="1">
      <alignment vertical="center"/>
    </xf>
    <xf numFmtId="0" fontId="4" fillId="4" borderId="2" xfId="0" applyFont="1" applyFill="1" applyBorder="1" applyAlignment="1">
      <alignment horizontal="center" vertical="center"/>
    </xf>
    <xf numFmtId="0" fontId="12" fillId="0" borderId="0" xfId="0" applyFont="1">
      <alignment vertical="center"/>
    </xf>
    <xf numFmtId="0" fontId="15" fillId="0" borderId="0" xfId="0" applyFont="1">
      <alignment vertical="center"/>
    </xf>
    <xf numFmtId="0" fontId="20" fillId="0" borderId="0" xfId="0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21" fillId="0" borderId="0" xfId="0" applyFont="1" applyAlignment="1">
      <alignment horizontal="right" vertical="center"/>
    </xf>
    <xf numFmtId="0" fontId="22" fillId="0" borderId="0" xfId="0" applyFont="1">
      <alignment vertical="center"/>
    </xf>
    <xf numFmtId="0" fontId="23" fillId="0" borderId="0" xfId="0" applyFont="1">
      <alignment vertical="center"/>
    </xf>
    <xf numFmtId="0" fontId="21" fillId="0" borderId="0" xfId="0" applyFont="1">
      <alignment vertical="center"/>
    </xf>
    <xf numFmtId="0" fontId="17" fillId="3" borderId="3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center" vertical="center" wrapText="1"/>
    </xf>
    <xf numFmtId="41" fontId="16" fillId="0" borderId="11" xfId="2" applyFont="1" applyBorder="1" applyAlignment="1">
      <alignment horizontal="center" vertical="center" wrapText="1"/>
    </xf>
    <xf numFmtId="0" fontId="16" fillId="0" borderId="10" xfId="0" applyFont="1" applyBorder="1" applyAlignment="1">
      <alignment vertical="center" wrapText="1"/>
    </xf>
    <xf numFmtId="0" fontId="16" fillId="0" borderId="6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 wrapText="1"/>
    </xf>
    <xf numFmtId="41" fontId="16" fillId="0" borderId="8" xfId="2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24" fillId="0" borderId="19" xfId="0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3" fontId="7" fillId="0" borderId="11" xfId="0" applyNumberFormat="1" applyFont="1" applyBorder="1">
      <alignment vertical="center"/>
    </xf>
    <xf numFmtId="3" fontId="7" fillId="0" borderId="8" xfId="0" applyNumberFormat="1" applyFont="1" applyBorder="1">
      <alignment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0" fontId="10" fillId="0" borderId="21" xfId="0" applyFont="1" applyBorder="1" applyAlignment="1">
      <alignment horizontal="right" vertical="center"/>
    </xf>
    <xf numFmtId="0" fontId="13" fillId="0" borderId="0" xfId="0" applyFont="1" applyAlignment="1">
      <alignment horizontal="left" vertical="center" wrapText="1"/>
    </xf>
    <xf numFmtId="0" fontId="18" fillId="0" borderId="24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926618</xdr:colOff>
      <xdr:row>1</xdr:row>
      <xdr:rowOff>23580</xdr:rowOff>
    </xdr:from>
    <xdr:to>
      <xdr:col>7</xdr:col>
      <xdr:colOff>1707176</xdr:colOff>
      <xdr:row>3</xdr:row>
      <xdr:rowOff>129855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BAB6D2DA-A2FB-47D9-AD4B-4E51FA4CE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45003" y="177445"/>
          <a:ext cx="1894250" cy="4140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43"/>
  <sheetViews>
    <sheetView tabSelected="1" zoomScale="115" zoomScaleNormal="115" workbookViewId="0">
      <selection activeCell="F23" sqref="F23"/>
    </sheetView>
  </sheetViews>
  <sheetFormatPr defaultRowHeight="12" x14ac:dyDescent="0.3"/>
  <cols>
    <col min="1" max="1" width="9" style="2"/>
    <col min="2" max="2" width="16.75" style="2" customWidth="1"/>
    <col min="3" max="7" width="14.625" style="2" customWidth="1"/>
    <col min="8" max="8" width="25.125" style="4" bestFit="1" customWidth="1"/>
    <col min="9" max="16384" width="9" style="2"/>
  </cols>
  <sheetData>
    <row r="2" spans="2:8" x14ac:dyDescent="0.3">
      <c r="B2" s="78"/>
      <c r="C2" s="78"/>
      <c r="D2" s="78"/>
      <c r="E2" s="78"/>
      <c r="F2" s="78"/>
      <c r="G2" s="78"/>
      <c r="H2" s="78"/>
    </row>
    <row r="3" spans="2:8" x14ac:dyDescent="0.3">
      <c r="B3" s="78"/>
      <c r="C3" s="78"/>
      <c r="D3" s="78"/>
      <c r="E3" s="78"/>
      <c r="F3" s="78"/>
      <c r="G3" s="78"/>
      <c r="H3" s="78"/>
    </row>
    <row r="4" spans="2:8" x14ac:dyDescent="0.3">
      <c r="B4" s="78"/>
      <c r="C4" s="78"/>
      <c r="D4" s="78"/>
      <c r="E4" s="78"/>
      <c r="F4" s="78"/>
      <c r="G4" s="78"/>
      <c r="H4" s="78"/>
    </row>
    <row r="5" spans="2:8" ht="12.75" thickBot="1" x14ac:dyDescent="0.35"/>
    <row r="6" spans="2:8" x14ac:dyDescent="0.3">
      <c r="B6" s="72" t="s">
        <v>8</v>
      </c>
      <c r="C6" s="73"/>
      <c r="D6" s="73"/>
      <c r="E6" s="73"/>
      <c r="F6" s="73"/>
      <c r="G6" s="73"/>
      <c r="H6" s="74"/>
    </row>
    <row r="7" spans="2:8" ht="12.75" thickBot="1" x14ac:dyDescent="0.35">
      <c r="B7" s="75"/>
      <c r="C7" s="76"/>
      <c r="D7" s="76"/>
      <c r="E7" s="76"/>
      <c r="F7" s="76"/>
      <c r="G7" s="76"/>
      <c r="H7" s="77"/>
    </row>
    <row r="8" spans="2:8" ht="12" customHeight="1" x14ac:dyDescent="0.3">
      <c r="B8" s="79"/>
      <c r="C8" s="80"/>
      <c r="D8" s="80"/>
      <c r="E8" s="80"/>
      <c r="F8" s="80"/>
      <c r="G8" s="80"/>
      <c r="H8" s="80"/>
    </row>
    <row r="10" spans="2:8" x14ac:dyDescent="0.3">
      <c r="B10" s="46" t="s">
        <v>111</v>
      </c>
    </row>
    <row r="11" spans="2:8" x14ac:dyDescent="0.3">
      <c r="B11" s="40" t="s">
        <v>112</v>
      </c>
    </row>
    <row r="12" spans="2:8" x14ac:dyDescent="0.3">
      <c r="B12" s="47" t="s">
        <v>113</v>
      </c>
    </row>
    <row r="14" spans="2:8" x14ac:dyDescent="0.3">
      <c r="B14" s="46" t="s">
        <v>110</v>
      </c>
    </row>
    <row r="15" spans="2:8" x14ac:dyDescent="0.3">
      <c r="B15" s="2" t="s">
        <v>108</v>
      </c>
      <c r="C15" s="18"/>
      <c r="D15" s="33"/>
    </row>
    <row r="16" spans="2:8" x14ac:dyDescent="0.3">
      <c r="B16" s="2" t="s">
        <v>114</v>
      </c>
      <c r="C16" s="18"/>
      <c r="D16" s="33"/>
    </row>
    <row r="17" spans="2:15" x14ac:dyDescent="0.3">
      <c r="B17" s="2" t="s">
        <v>109</v>
      </c>
      <c r="C17" s="18"/>
      <c r="D17" s="33"/>
    </row>
    <row r="18" spans="2:15" ht="12.75" thickBot="1" x14ac:dyDescent="0.35">
      <c r="H18" s="32" t="s">
        <v>6</v>
      </c>
    </row>
    <row r="19" spans="2:15" ht="12" customHeight="1" x14ac:dyDescent="0.3">
      <c r="B19" s="5" t="s">
        <v>0</v>
      </c>
      <c r="C19" s="6" t="s">
        <v>1</v>
      </c>
      <c r="D19" s="6" t="s">
        <v>2</v>
      </c>
      <c r="E19" s="7" t="s">
        <v>3</v>
      </c>
      <c r="F19" s="67" t="s">
        <v>125</v>
      </c>
      <c r="G19" s="67"/>
      <c r="H19" s="68"/>
    </row>
    <row r="20" spans="2:15" ht="12.75" thickBot="1" x14ac:dyDescent="0.35">
      <c r="B20" s="34" t="s">
        <v>122</v>
      </c>
      <c r="C20" s="35" t="s">
        <v>123</v>
      </c>
      <c r="D20" s="35" t="s">
        <v>124</v>
      </c>
      <c r="E20" s="36" t="s">
        <v>121</v>
      </c>
      <c r="F20" s="69">
        <f>VLOOKUP(E20,'「중견기업법 시행령」 별표1'!C4:D47,2,FALSE)</f>
        <v>70000000000</v>
      </c>
      <c r="G20" s="70"/>
      <c r="H20" s="71"/>
    </row>
    <row r="21" spans="2:15" x14ac:dyDescent="0.3">
      <c r="B21" s="8"/>
      <c r="C21" s="9"/>
      <c r="D21" s="9"/>
      <c r="E21" s="10"/>
    </row>
    <row r="22" spans="2:15" ht="12.75" thickBot="1" x14ac:dyDescent="0.35">
      <c r="B22" s="8"/>
      <c r="C22" s="9"/>
      <c r="D22" s="9"/>
      <c r="E22" s="10"/>
      <c r="F22" s="32" t="s">
        <v>6</v>
      </c>
    </row>
    <row r="23" spans="2:15" x14ac:dyDescent="0.3">
      <c r="B23" s="11"/>
      <c r="C23" s="6">
        <f ca="1">YEAR(TODAY())</f>
        <v>2023</v>
      </c>
      <c r="D23" s="6">
        <f ca="1">YEAR(TODAY())-1</f>
        <v>2022</v>
      </c>
      <c r="E23" s="6">
        <f ca="1">YEAR(TODAY())-2</f>
        <v>2021</v>
      </c>
      <c r="F23" s="12" t="s">
        <v>102</v>
      </c>
      <c r="G23" s="13"/>
    </row>
    <row r="24" spans="2:15" x14ac:dyDescent="0.3">
      <c r="B24" s="14" t="s">
        <v>4</v>
      </c>
      <c r="C24" s="37">
        <v>90898101000</v>
      </c>
      <c r="D24" s="37">
        <v>95451988000</v>
      </c>
      <c r="E24" s="37">
        <v>90863161000</v>
      </c>
      <c r="F24" s="65">
        <f>AVERAGE(C24:E24)</f>
        <v>92404416666.666672</v>
      </c>
      <c r="G24" s="15"/>
    </row>
    <row r="25" spans="2:15" ht="12.75" thickBot="1" x14ac:dyDescent="0.35">
      <c r="B25" s="16" t="s">
        <v>5</v>
      </c>
      <c r="C25" s="38">
        <v>675000000</v>
      </c>
      <c r="D25" s="38">
        <v>1646000000</v>
      </c>
      <c r="E25" s="38">
        <v>2586000000</v>
      </c>
      <c r="F25" s="66">
        <f>AVERAGE(C25:E25)</f>
        <v>1635666666.6666667</v>
      </c>
      <c r="G25" s="17"/>
      <c r="I25" s="18"/>
      <c r="J25" s="18"/>
      <c r="K25" s="18"/>
      <c r="L25" s="18"/>
      <c r="M25" s="18"/>
      <c r="N25" s="18"/>
      <c r="O25" s="18"/>
    </row>
    <row r="26" spans="2:15" ht="12.75" thickBot="1" x14ac:dyDescent="0.35">
      <c r="B26" s="30"/>
      <c r="C26" s="29"/>
      <c r="D26" s="29"/>
      <c r="E26" s="29"/>
      <c r="F26" s="15"/>
      <c r="G26" s="17"/>
      <c r="I26" s="18"/>
      <c r="J26" s="18"/>
      <c r="K26" s="18"/>
      <c r="L26" s="18"/>
      <c r="M26" s="18"/>
      <c r="N26" s="18"/>
      <c r="O26" s="18"/>
    </row>
    <row r="27" spans="2:15" ht="12.75" thickBot="1" x14ac:dyDescent="0.35">
      <c r="B27" s="1" t="s">
        <v>99</v>
      </c>
      <c r="F27" s="44"/>
      <c r="H27" s="39" t="s">
        <v>100</v>
      </c>
      <c r="I27" s="61" t="s">
        <v>101</v>
      </c>
      <c r="J27" s="18"/>
      <c r="K27" s="18"/>
      <c r="L27" s="18"/>
      <c r="M27" s="18"/>
      <c r="N27" s="18"/>
      <c r="O27" s="18"/>
    </row>
    <row r="28" spans="2:15" ht="12.75" thickBot="1" x14ac:dyDescent="0.35">
      <c r="F28" s="45"/>
      <c r="H28" s="2"/>
      <c r="I28" s="62"/>
    </row>
    <row r="29" spans="2:15" ht="12.75" thickBot="1" x14ac:dyDescent="0.35">
      <c r="B29" s="1" t="s">
        <v>103</v>
      </c>
      <c r="F29" s="44"/>
      <c r="H29" s="39" t="s">
        <v>9</v>
      </c>
      <c r="I29" s="61" t="s">
        <v>101</v>
      </c>
    </row>
    <row r="30" spans="2:15" ht="12.75" thickBot="1" x14ac:dyDescent="0.35">
      <c r="F30" s="22"/>
    </row>
    <row r="31" spans="2:15" ht="12.75" thickBot="1" x14ac:dyDescent="0.35">
      <c r="B31" s="1" t="s">
        <v>104</v>
      </c>
      <c r="F31" s="42"/>
      <c r="G31" s="31">
        <f>C24</f>
        <v>90898101000</v>
      </c>
      <c r="H31" s="58" t="str">
        <f>IF(G31&gt;F20,"충족","미충족")</f>
        <v>충족</v>
      </c>
      <c r="I31" s="63" t="s">
        <v>120</v>
      </c>
    </row>
    <row r="32" spans="2:15" ht="12.75" thickBot="1" x14ac:dyDescent="0.35">
      <c r="F32" s="22"/>
      <c r="H32" s="59"/>
      <c r="I32" s="64"/>
      <c r="J32" s="19"/>
      <c r="K32" s="19"/>
      <c r="L32" s="18"/>
      <c r="M32" s="18"/>
      <c r="N32" s="18"/>
      <c r="O32" s="18"/>
    </row>
    <row r="33" spans="2:15" ht="12.75" thickBot="1" x14ac:dyDescent="0.35">
      <c r="B33" s="1" t="s">
        <v>105</v>
      </c>
      <c r="E33" s="20"/>
      <c r="F33" s="42"/>
      <c r="G33" s="3">
        <f>SQRT(C24/E24)-1</f>
        <v>1.9224865916100953E-4</v>
      </c>
      <c r="H33" s="58" t="str">
        <f>IF(G33&gt;15%,"충족","미충족")</f>
        <v>미충족</v>
      </c>
      <c r="I33" s="63" t="s">
        <v>120</v>
      </c>
      <c r="J33" s="19"/>
      <c r="K33" s="19"/>
      <c r="L33" s="18"/>
      <c r="M33" s="18"/>
      <c r="N33" s="18"/>
      <c r="O33" s="18"/>
    </row>
    <row r="34" spans="2:15" ht="12.75" thickBot="1" x14ac:dyDescent="0.35">
      <c r="E34" s="21"/>
      <c r="F34" s="43"/>
      <c r="G34" s="4"/>
      <c r="H34" s="59"/>
      <c r="I34" s="64"/>
      <c r="J34" s="19"/>
      <c r="K34" s="19"/>
      <c r="L34" s="18"/>
      <c r="M34" s="18"/>
      <c r="N34" s="18"/>
      <c r="O34" s="18"/>
    </row>
    <row r="35" spans="2:15" ht="12.75" thickBot="1" x14ac:dyDescent="0.35">
      <c r="B35" s="1" t="s">
        <v>106</v>
      </c>
      <c r="E35" s="20"/>
      <c r="F35" s="42"/>
      <c r="G35" s="3">
        <f>SUM(C25/C24,D25/D24,E25/E24)/3</f>
        <v>1.771018275235876E-2</v>
      </c>
      <c r="H35" s="58" t="str">
        <f>IF(G35&gt;2%,"충족","미충족")</f>
        <v>미충족</v>
      </c>
      <c r="I35" s="63" t="s">
        <v>120</v>
      </c>
      <c r="J35" s="18"/>
      <c r="K35" s="18"/>
      <c r="L35" s="18"/>
      <c r="M35" s="18"/>
      <c r="N35" s="18"/>
      <c r="O35" s="18"/>
    </row>
    <row r="36" spans="2:15" ht="12.75" thickBot="1" x14ac:dyDescent="0.35">
      <c r="F36" s="22"/>
      <c r="H36" s="59"/>
      <c r="I36" s="64"/>
      <c r="J36" s="18"/>
      <c r="K36" s="18"/>
      <c r="L36" s="18"/>
      <c r="M36" s="18"/>
      <c r="N36" s="18"/>
      <c r="O36" s="18"/>
    </row>
    <row r="37" spans="2:15" ht="17.25" thickBot="1" x14ac:dyDescent="0.35">
      <c r="B37" s="22" t="s">
        <v>107</v>
      </c>
      <c r="F37" s="42"/>
      <c r="G37" s="23" t="s">
        <v>7</v>
      </c>
      <c r="H37" s="60" t="str">
        <f>IF(OR(AND(H27="해당",H29="해당"),AND(H27="해당",H31="충족",H33="충족"),AND(H27="해당",H31="충족",H35="충족")),"중견기업 후보기업 적합","중견기업 후보기업 부적합")</f>
        <v>중견기업 후보기업 부적합</v>
      </c>
      <c r="I37" s="63" t="s">
        <v>120</v>
      </c>
      <c r="J37" s="18"/>
      <c r="K37" s="18"/>
      <c r="L37" s="18"/>
      <c r="M37" s="18"/>
      <c r="N37" s="18"/>
      <c r="O37" s="18"/>
    </row>
    <row r="38" spans="2:15" x14ac:dyDescent="0.3">
      <c r="J38" s="18"/>
      <c r="K38" s="18"/>
      <c r="L38" s="18"/>
      <c r="M38" s="18"/>
      <c r="N38" s="18"/>
      <c r="O38" s="18"/>
    </row>
    <row r="39" spans="2:15" x14ac:dyDescent="0.3">
      <c r="I39" s="18"/>
      <c r="J39" s="18"/>
      <c r="K39" s="18"/>
      <c r="L39" s="18"/>
      <c r="M39" s="18"/>
      <c r="N39" s="18"/>
      <c r="O39" s="18"/>
    </row>
    <row r="40" spans="2:15" x14ac:dyDescent="0.3">
      <c r="B40" s="24"/>
      <c r="C40" s="24"/>
      <c r="D40" s="25"/>
      <c r="E40" s="26"/>
    </row>
    <row r="41" spans="2:15" x14ac:dyDescent="0.3">
      <c r="D41" s="28"/>
      <c r="E41" s="26"/>
    </row>
    <row r="42" spans="2:15" x14ac:dyDescent="0.3">
      <c r="F42" s="27"/>
    </row>
    <row r="43" spans="2:15" x14ac:dyDescent="0.3">
      <c r="D43" s="28"/>
    </row>
  </sheetData>
  <mergeCells count="5">
    <mergeCell ref="F19:H19"/>
    <mergeCell ref="F20:H20"/>
    <mergeCell ref="B6:H7"/>
    <mergeCell ref="B2:H4"/>
    <mergeCell ref="B8:H8"/>
  </mergeCells>
  <phoneticPr fontId="2" type="noConversion"/>
  <dataValidations count="1">
    <dataValidation type="list" allowBlank="1" showInputMessage="1" showErrorMessage="1" sqref="H29 H27">
      <formula1>"해당, 해당없음"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49"/>
  <sheetViews>
    <sheetView topLeftCell="A18" zoomScaleNormal="100" workbookViewId="0">
      <selection activeCell="H7" sqref="H7"/>
    </sheetView>
  </sheetViews>
  <sheetFormatPr defaultRowHeight="16.5" x14ac:dyDescent="0.3"/>
  <cols>
    <col min="1" max="1" width="3.5" style="41" customWidth="1"/>
    <col min="2" max="2" width="67.625" style="41" customWidth="1"/>
    <col min="3" max="3" width="26.625" style="41" customWidth="1"/>
    <col min="4" max="4" width="25.125" style="41" customWidth="1"/>
    <col min="5" max="16384" width="9" style="41"/>
  </cols>
  <sheetData>
    <row r="2" spans="2:4" x14ac:dyDescent="0.3">
      <c r="B2" s="81" t="s">
        <v>53</v>
      </c>
      <c r="C2" s="81"/>
      <c r="D2" s="81"/>
    </row>
    <row r="3" spans="2:4" ht="21" thickBot="1" x14ac:dyDescent="0.35">
      <c r="B3" s="82" t="s">
        <v>98</v>
      </c>
      <c r="C3" s="82"/>
      <c r="D3" s="82"/>
    </row>
    <row r="4" spans="2:4" ht="17.25" x14ac:dyDescent="0.3">
      <c r="B4" s="48" t="s">
        <v>10</v>
      </c>
      <c r="C4" s="49" t="s">
        <v>11</v>
      </c>
      <c r="D4" s="50" t="s">
        <v>115</v>
      </c>
    </row>
    <row r="5" spans="2:4" ht="17.25" x14ac:dyDescent="0.3">
      <c r="B5" s="51" t="s">
        <v>54</v>
      </c>
      <c r="C5" s="52" t="s">
        <v>12</v>
      </c>
      <c r="D5" s="53">
        <v>100000000000</v>
      </c>
    </row>
    <row r="6" spans="2:4" ht="17.25" x14ac:dyDescent="0.3">
      <c r="B6" s="51" t="s">
        <v>55</v>
      </c>
      <c r="C6" s="52" t="s">
        <v>13</v>
      </c>
      <c r="D6" s="53">
        <v>100000000000</v>
      </c>
    </row>
    <row r="7" spans="2:4" ht="17.25" x14ac:dyDescent="0.3">
      <c r="B7" s="51" t="s">
        <v>56</v>
      </c>
      <c r="C7" s="52" t="s">
        <v>14</v>
      </c>
      <c r="D7" s="53">
        <v>100000000000</v>
      </c>
    </row>
    <row r="8" spans="2:4" ht="17.25" x14ac:dyDescent="0.3">
      <c r="B8" s="51" t="s">
        <v>57</v>
      </c>
      <c r="C8" s="52" t="s">
        <v>15</v>
      </c>
      <c r="D8" s="53">
        <v>100000000000</v>
      </c>
    </row>
    <row r="9" spans="2:4" ht="17.25" x14ac:dyDescent="0.3">
      <c r="B9" s="51" t="s">
        <v>58</v>
      </c>
      <c r="C9" s="52" t="s">
        <v>16</v>
      </c>
      <c r="D9" s="53">
        <v>100000000000</v>
      </c>
    </row>
    <row r="10" spans="2:4" ht="17.25" x14ac:dyDescent="0.3">
      <c r="B10" s="51" t="s">
        <v>59</v>
      </c>
      <c r="C10" s="52" t="s">
        <v>17</v>
      </c>
      <c r="D10" s="53">
        <v>100000000000</v>
      </c>
    </row>
    <row r="11" spans="2:4" ht="17.25" x14ac:dyDescent="0.3">
      <c r="B11" s="51" t="s">
        <v>60</v>
      </c>
      <c r="C11" s="52" t="s">
        <v>18</v>
      </c>
      <c r="D11" s="53">
        <v>70000000000</v>
      </c>
    </row>
    <row r="12" spans="2:4" ht="17.25" x14ac:dyDescent="0.3">
      <c r="B12" s="51" t="s">
        <v>61</v>
      </c>
      <c r="C12" s="52" t="s">
        <v>19</v>
      </c>
      <c r="D12" s="53">
        <v>70000000000</v>
      </c>
    </row>
    <row r="13" spans="2:4" ht="17.25" x14ac:dyDescent="0.3">
      <c r="B13" s="51" t="s">
        <v>62</v>
      </c>
      <c r="C13" s="52" t="s">
        <v>20</v>
      </c>
      <c r="D13" s="53">
        <v>70000000000</v>
      </c>
    </row>
    <row r="14" spans="2:4" ht="17.25" x14ac:dyDescent="0.3">
      <c r="B14" s="51" t="s">
        <v>63</v>
      </c>
      <c r="C14" s="52" t="s">
        <v>21</v>
      </c>
      <c r="D14" s="53">
        <v>70000000000</v>
      </c>
    </row>
    <row r="15" spans="2:4" ht="17.25" x14ac:dyDescent="0.3">
      <c r="B15" s="51" t="s">
        <v>64</v>
      </c>
      <c r="C15" s="52" t="s">
        <v>22</v>
      </c>
      <c r="D15" s="53">
        <v>70000000000</v>
      </c>
    </row>
    <row r="16" spans="2:4" ht="17.25" x14ac:dyDescent="0.3">
      <c r="B16" s="51" t="s">
        <v>65</v>
      </c>
      <c r="C16" s="52" t="s">
        <v>23</v>
      </c>
      <c r="D16" s="53">
        <v>70000000000</v>
      </c>
    </row>
    <row r="17" spans="2:4" ht="17.25" x14ac:dyDescent="0.3">
      <c r="B17" s="51" t="s">
        <v>66</v>
      </c>
      <c r="C17" s="52" t="s">
        <v>24</v>
      </c>
      <c r="D17" s="53">
        <v>70000000000</v>
      </c>
    </row>
    <row r="18" spans="2:4" ht="17.25" x14ac:dyDescent="0.3">
      <c r="B18" s="51" t="s">
        <v>67</v>
      </c>
      <c r="C18" s="52" t="s">
        <v>25</v>
      </c>
      <c r="D18" s="53">
        <v>70000000000</v>
      </c>
    </row>
    <row r="19" spans="2:4" ht="17.25" x14ac:dyDescent="0.3">
      <c r="B19" s="51" t="s">
        <v>68</v>
      </c>
      <c r="C19" s="52" t="s">
        <v>26</v>
      </c>
      <c r="D19" s="53">
        <v>70000000000</v>
      </c>
    </row>
    <row r="20" spans="2:4" ht="17.25" x14ac:dyDescent="0.3">
      <c r="B20" s="51" t="s">
        <v>69</v>
      </c>
      <c r="C20" s="52" t="s">
        <v>27</v>
      </c>
      <c r="D20" s="53">
        <v>70000000000</v>
      </c>
    </row>
    <row r="21" spans="2:4" ht="17.25" x14ac:dyDescent="0.3">
      <c r="B21" s="51" t="s">
        <v>70</v>
      </c>
      <c r="C21" s="52" t="s">
        <v>28</v>
      </c>
      <c r="D21" s="53">
        <v>70000000000</v>
      </c>
    </row>
    <row r="22" spans="2:4" ht="17.25" x14ac:dyDescent="0.3">
      <c r="B22" s="51" t="s">
        <v>71</v>
      </c>
      <c r="C22" s="52" t="s">
        <v>29</v>
      </c>
      <c r="D22" s="53">
        <v>70000000000</v>
      </c>
    </row>
    <row r="23" spans="2:4" ht="17.25" x14ac:dyDescent="0.3">
      <c r="B23" s="51" t="s">
        <v>72</v>
      </c>
      <c r="C23" s="52" t="s">
        <v>30</v>
      </c>
      <c r="D23" s="53">
        <v>70000000000</v>
      </c>
    </row>
    <row r="24" spans="2:4" ht="17.25" x14ac:dyDescent="0.3">
      <c r="B24" s="51" t="s">
        <v>73</v>
      </c>
      <c r="C24" s="52" t="s">
        <v>31</v>
      </c>
      <c r="D24" s="53">
        <v>70000000000</v>
      </c>
    </row>
    <row r="25" spans="2:4" ht="17.25" x14ac:dyDescent="0.3">
      <c r="B25" s="51" t="s">
        <v>74</v>
      </c>
      <c r="C25" s="52" t="s">
        <v>32</v>
      </c>
      <c r="D25" s="53">
        <v>70000000000</v>
      </c>
    </row>
    <row r="26" spans="2:4" ht="17.25" x14ac:dyDescent="0.3">
      <c r="B26" s="51" t="s">
        <v>75</v>
      </c>
      <c r="C26" s="52" t="s">
        <v>33</v>
      </c>
      <c r="D26" s="53">
        <v>70000000000</v>
      </c>
    </row>
    <row r="27" spans="2:4" ht="17.25" x14ac:dyDescent="0.3">
      <c r="B27" s="51" t="s">
        <v>76</v>
      </c>
      <c r="C27" s="52" t="s">
        <v>34</v>
      </c>
      <c r="D27" s="53">
        <v>70000000000</v>
      </c>
    </row>
    <row r="28" spans="2:4" ht="17.25" x14ac:dyDescent="0.3">
      <c r="B28" s="51" t="s">
        <v>77</v>
      </c>
      <c r="C28" s="52" t="s">
        <v>35</v>
      </c>
      <c r="D28" s="53">
        <v>70000000000</v>
      </c>
    </row>
    <row r="29" spans="2:4" ht="17.25" x14ac:dyDescent="0.3">
      <c r="B29" s="51" t="s">
        <v>78</v>
      </c>
      <c r="C29" s="52" t="s">
        <v>36</v>
      </c>
      <c r="D29" s="53">
        <v>55000000000</v>
      </c>
    </row>
    <row r="30" spans="2:4" ht="17.25" x14ac:dyDescent="0.3">
      <c r="B30" s="51" t="s">
        <v>79</v>
      </c>
      <c r="C30" s="52" t="s">
        <v>37</v>
      </c>
      <c r="D30" s="53">
        <v>55000000000</v>
      </c>
    </row>
    <row r="31" spans="2:4" ht="17.25" x14ac:dyDescent="0.3">
      <c r="B31" s="51" t="s">
        <v>80</v>
      </c>
      <c r="C31" s="52" t="s">
        <v>38</v>
      </c>
      <c r="D31" s="53">
        <v>55000000000</v>
      </c>
    </row>
    <row r="32" spans="2:4" ht="17.25" x14ac:dyDescent="0.3">
      <c r="B32" s="51" t="s">
        <v>81</v>
      </c>
      <c r="C32" s="52" t="s">
        <v>39</v>
      </c>
      <c r="D32" s="53">
        <v>55000000000</v>
      </c>
    </row>
    <row r="33" spans="2:5" ht="17.25" x14ac:dyDescent="0.3">
      <c r="B33" s="51" t="s">
        <v>82</v>
      </c>
      <c r="C33" s="52" t="s">
        <v>40</v>
      </c>
      <c r="D33" s="53">
        <v>55000000000</v>
      </c>
    </row>
    <row r="34" spans="2:5" ht="17.25" x14ac:dyDescent="0.3">
      <c r="B34" s="51" t="s">
        <v>83</v>
      </c>
      <c r="C34" s="52" t="s">
        <v>41</v>
      </c>
      <c r="D34" s="53">
        <v>55000000000</v>
      </c>
    </row>
    <row r="35" spans="2:5" ht="17.25" x14ac:dyDescent="0.3">
      <c r="B35" s="54" t="s">
        <v>97</v>
      </c>
      <c r="C35" s="52" t="s">
        <v>116</v>
      </c>
      <c r="D35" s="53">
        <v>55000000000</v>
      </c>
      <c r="E35" s="41" t="s">
        <v>117</v>
      </c>
    </row>
    <row r="36" spans="2:5" ht="17.25" x14ac:dyDescent="0.3">
      <c r="B36" s="51" t="s">
        <v>84</v>
      </c>
      <c r="C36" s="52" t="s">
        <v>42</v>
      </c>
      <c r="D36" s="53">
        <v>55000000000</v>
      </c>
    </row>
    <row r="37" spans="2:5" ht="17.25" x14ac:dyDescent="0.3">
      <c r="B37" s="51" t="s">
        <v>85</v>
      </c>
      <c r="C37" s="52" t="s">
        <v>43</v>
      </c>
      <c r="D37" s="53">
        <v>55000000000</v>
      </c>
    </row>
    <row r="38" spans="2:5" ht="17.25" x14ac:dyDescent="0.3">
      <c r="B38" s="51" t="s">
        <v>86</v>
      </c>
      <c r="C38" s="52" t="s">
        <v>44</v>
      </c>
      <c r="D38" s="53">
        <v>40000000000</v>
      </c>
    </row>
    <row r="39" spans="2:5" ht="17.25" x14ac:dyDescent="0.3">
      <c r="B39" s="51" t="s">
        <v>87</v>
      </c>
      <c r="C39" s="52" t="s">
        <v>45</v>
      </c>
      <c r="D39" s="53">
        <v>40000000000</v>
      </c>
    </row>
    <row r="40" spans="2:5" ht="17.25" x14ac:dyDescent="0.3">
      <c r="B40" s="54" t="s">
        <v>88</v>
      </c>
      <c r="C40" s="52" t="s">
        <v>118</v>
      </c>
      <c r="D40" s="53">
        <v>40000000000</v>
      </c>
      <c r="E40" s="41" t="s">
        <v>119</v>
      </c>
    </row>
    <row r="41" spans="2:5" ht="17.25" x14ac:dyDescent="0.3">
      <c r="B41" s="51" t="s">
        <v>89</v>
      </c>
      <c r="C41" s="52" t="s">
        <v>46</v>
      </c>
      <c r="D41" s="53">
        <v>40000000000</v>
      </c>
    </row>
    <row r="42" spans="2:5" ht="17.25" x14ac:dyDescent="0.3">
      <c r="B42" s="51" t="s">
        <v>90</v>
      </c>
      <c r="C42" s="52" t="s">
        <v>47</v>
      </c>
      <c r="D42" s="53">
        <v>40000000000</v>
      </c>
    </row>
    <row r="43" spans="2:5" ht="17.25" x14ac:dyDescent="0.3">
      <c r="B43" s="51" t="s">
        <v>91</v>
      </c>
      <c r="C43" s="52" t="s">
        <v>48</v>
      </c>
      <c r="D43" s="53">
        <v>40000000000</v>
      </c>
    </row>
    <row r="44" spans="2:5" ht="17.25" x14ac:dyDescent="0.3">
      <c r="B44" s="51" t="s">
        <v>92</v>
      </c>
      <c r="C44" s="52" t="s">
        <v>49</v>
      </c>
      <c r="D44" s="53">
        <v>30000000000</v>
      </c>
    </row>
    <row r="45" spans="2:5" ht="17.25" x14ac:dyDescent="0.3">
      <c r="B45" s="51" t="s">
        <v>93</v>
      </c>
      <c r="C45" s="52" t="s">
        <v>50</v>
      </c>
      <c r="D45" s="53">
        <v>30000000000</v>
      </c>
    </row>
    <row r="46" spans="2:5" ht="17.25" x14ac:dyDescent="0.3">
      <c r="B46" s="51" t="s">
        <v>94</v>
      </c>
      <c r="C46" s="52" t="s">
        <v>51</v>
      </c>
      <c r="D46" s="53">
        <v>30000000000</v>
      </c>
    </row>
    <row r="47" spans="2:5" ht="18" thickBot="1" x14ac:dyDescent="0.35">
      <c r="B47" s="55" t="s">
        <v>95</v>
      </c>
      <c r="C47" s="56" t="s">
        <v>52</v>
      </c>
      <c r="D47" s="57">
        <v>30000000000</v>
      </c>
    </row>
    <row r="48" spans="2:5" ht="17.25" x14ac:dyDescent="0.3">
      <c r="B48" s="83"/>
      <c r="C48" s="83"/>
      <c r="D48" s="83"/>
    </row>
    <row r="49" spans="2:4" ht="17.25" x14ac:dyDescent="0.3">
      <c r="B49" s="83" t="s">
        <v>96</v>
      </c>
      <c r="C49" s="83"/>
      <c r="D49" s="83"/>
    </row>
  </sheetData>
  <mergeCells count="4">
    <mergeCell ref="B2:D2"/>
    <mergeCell ref="B3:D3"/>
    <mergeCell ref="B48:D48"/>
    <mergeCell ref="B49:D4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중견기업 후보기업 여부 자가진단</vt:lpstr>
      <vt:lpstr>「중견기업법 시행령」 별표1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신석진</dc:creator>
  <cp:lastModifiedBy>KIAT</cp:lastModifiedBy>
  <dcterms:created xsi:type="dcterms:W3CDTF">2018-10-29T04:07:53Z</dcterms:created>
  <dcterms:modified xsi:type="dcterms:W3CDTF">2023-03-14T04:58:42Z</dcterms:modified>
</cp:coreProperties>
</file>